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520" windowHeight="8200" tabRatio="601" activeTab="0"/>
  </bookViews>
  <sheets>
    <sheet name="дизель" sheetId="1" r:id="rId1"/>
    <sheet name="мазут" sheetId="2" r:id="rId2"/>
    <sheet name="комби" sheetId="3" r:id="rId3"/>
  </sheets>
  <externalReferences>
    <externalReference r:id="rId6"/>
  </externalReferences>
  <definedNames>
    <definedName name="B_1">#REF!</definedName>
    <definedName name="B_2">#REF!</definedName>
    <definedName name="B_tot">#REF!</definedName>
    <definedName name="Excel_BuiltIn_Print_Titles_1" localSheetId="2">'комби'!#REF!</definedName>
    <definedName name="Excel_BuiltIn_Print_Titles_1" localSheetId="1">'мазут'!#REF!</definedName>
    <definedName name="Excel_BuiltIn_Print_Titles_1">'дизель'!$2:$5</definedName>
    <definedName name="_xlnm.Print_Area" localSheetId="0">'дизель'!$B$1:$X$41</definedName>
    <definedName name="_xlnm.Print_Area" localSheetId="2">'комби'!$B$1:$Y$21</definedName>
    <definedName name="_xlnm.Print_Area" localSheetId="1">'мазут'!$B$1:$X$20</definedName>
    <definedName name="Q_1">#REF!</definedName>
    <definedName name="Q_2">#REF!</definedName>
    <definedName name="Q_tot">#REF!</definedName>
    <definedName name="Qmin">#REF!</definedName>
  </definedNames>
  <calcPr fullCalcOnLoad="1"/>
</workbook>
</file>

<file path=xl/sharedStrings.xml><?xml version="1.0" encoding="utf-8"?>
<sst xmlns="http://schemas.openxmlformats.org/spreadsheetml/2006/main" count="780" uniqueCount="226">
  <si>
    <t>23261</t>
  </si>
  <si>
    <t>0005070201</t>
  </si>
  <si>
    <t>0005070004</t>
  </si>
  <si>
    <t>0005070247</t>
  </si>
  <si>
    <t>0005070023</t>
  </si>
  <si>
    <t>BTL 14</t>
  </si>
  <si>
    <t>0005070536</t>
  </si>
  <si>
    <t>BTL 20</t>
  </si>
  <si>
    <t>23271</t>
  </si>
  <si>
    <t>BTL 26</t>
  </si>
  <si>
    <t>23270</t>
  </si>
  <si>
    <t>0005070129</t>
  </si>
  <si>
    <t>10 - 22</t>
  </si>
  <si>
    <t>0005070028</t>
  </si>
  <si>
    <t>0005070189</t>
  </si>
  <si>
    <t>10 - 18</t>
  </si>
  <si>
    <t>0005070472</t>
  </si>
  <si>
    <t>0005070017</t>
  </si>
  <si>
    <t>0005070188</t>
  </si>
  <si>
    <t>12</t>
  </si>
  <si>
    <t>0005070125</t>
  </si>
  <si>
    <t>0005070205</t>
  </si>
  <si>
    <t>0005070542</t>
  </si>
  <si>
    <t>0005070541</t>
  </si>
  <si>
    <t>0005070544</t>
  </si>
  <si>
    <t>0005070543</t>
  </si>
  <si>
    <t>0005070131</t>
  </si>
  <si>
    <t>0005070127</t>
  </si>
  <si>
    <t>0005070133</t>
  </si>
  <si>
    <t>0005070130</t>
  </si>
  <si>
    <t>0005070011</t>
  </si>
  <si>
    <t>0005070412</t>
  </si>
  <si>
    <t>0005070410</t>
  </si>
  <si>
    <t>0005070418</t>
  </si>
  <si>
    <t>0005070413</t>
  </si>
  <si>
    <t>16</t>
  </si>
  <si>
    <t>0005070419</t>
  </si>
  <si>
    <t>0005070408</t>
  </si>
  <si>
    <t>0005070423</t>
  </si>
  <si>
    <t>0005070409</t>
  </si>
  <si>
    <t>10 -16</t>
  </si>
  <si>
    <t>0005070193</t>
  </si>
  <si>
    <t>0005070003</t>
  </si>
  <si>
    <t>12 – 18</t>
  </si>
  <si>
    <t>10 – 18</t>
  </si>
  <si>
    <t>23267</t>
  </si>
  <si>
    <t>0005070336</t>
  </si>
  <si>
    <t>0005070326</t>
  </si>
  <si>
    <t>0005070367</t>
  </si>
  <si>
    <t>MINICOMIST 7</t>
  </si>
  <si>
    <t>0005070115</t>
  </si>
  <si>
    <t>MINICOMIST 11</t>
  </si>
  <si>
    <t>0005070118</t>
  </si>
  <si>
    <t>COMIST 20</t>
  </si>
  <si>
    <t>0005070432</t>
  </si>
  <si>
    <t>8 -16</t>
  </si>
  <si>
    <t>23281</t>
  </si>
  <si>
    <t>23264</t>
  </si>
  <si>
    <t>0005070124</t>
  </si>
  <si>
    <t>23263</t>
  </si>
  <si>
    <t>23297</t>
  </si>
  <si>
    <t>0005070138</t>
  </si>
  <si>
    <t>COMIST 250</t>
  </si>
  <si>
    <t>0005070422</t>
  </si>
  <si>
    <t>0005070401</t>
  </si>
  <si>
    <t>COMIST 300</t>
  </si>
  <si>
    <t>BT 15 N</t>
  </si>
  <si>
    <t>0005070107</t>
  </si>
  <si>
    <t>BT 22 N</t>
  </si>
  <si>
    <t>23277</t>
  </si>
  <si>
    <t>18-25</t>
  </si>
  <si>
    <t>23265</t>
  </si>
  <si>
    <t>BT 40 DSN 4T</t>
  </si>
  <si>
    <t>25-25</t>
  </si>
  <si>
    <t>23262</t>
  </si>
  <si>
    <t xml:space="preserve">BT 50 DSN 4T </t>
  </si>
  <si>
    <t xml:space="preserve">BT 75 DSN 4T </t>
  </si>
  <si>
    <t>0005070145</t>
  </si>
  <si>
    <t>0005070140</t>
  </si>
  <si>
    <t xml:space="preserve">BT 100 DSN 4T </t>
  </si>
  <si>
    <t>0005070029</t>
  </si>
  <si>
    <t>0005070141</t>
  </si>
  <si>
    <t xml:space="preserve">BT 120 DSN 4T </t>
  </si>
  <si>
    <t>23293</t>
  </si>
  <si>
    <t xml:space="preserve">BT 180 DSN 4T </t>
  </si>
  <si>
    <t>0005070147</t>
  </si>
  <si>
    <t xml:space="preserve">BT 250 DSN 4T </t>
  </si>
  <si>
    <t>0005070146</t>
  </si>
  <si>
    <t xml:space="preserve">BT 300 DSN 4T </t>
  </si>
  <si>
    <t>23292</t>
  </si>
  <si>
    <t xml:space="preserve">BT 350 DSN 4T </t>
  </si>
  <si>
    <t>23288</t>
  </si>
  <si>
    <t>23287</t>
  </si>
  <si>
    <t>COMIST 72 N</t>
  </si>
  <si>
    <t>COMIST 122 N</t>
  </si>
  <si>
    <t>23286</t>
  </si>
  <si>
    <t xml:space="preserve"> ÷ </t>
  </si>
  <si>
    <t>BTL 3</t>
  </si>
  <si>
    <t>BTL 3 H</t>
  </si>
  <si>
    <t>BTL 4</t>
  </si>
  <si>
    <t>BTL 4 H</t>
  </si>
  <si>
    <t>BTL 6</t>
  </si>
  <si>
    <t>BTL 6 H</t>
  </si>
  <si>
    <t>BTL 10</t>
  </si>
  <si>
    <t>BTL 10 H</t>
  </si>
  <si>
    <t>SPARK 35 LX</t>
  </si>
  <si>
    <t>TBL 45 P</t>
  </si>
  <si>
    <t>TBL 45 LX</t>
  </si>
  <si>
    <t>BTL 6 P</t>
  </si>
  <si>
    <t>BTL 10 P</t>
  </si>
  <si>
    <t>BTL 14 P</t>
  </si>
  <si>
    <t>BTL 20 P</t>
  </si>
  <si>
    <t>BTL 26 P</t>
  </si>
  <si>
    <t>BTL 4 P</t>
  </si>
  <si>
    <t>TBL 60 P</t>
  </si>
  <si>
    <t>TBL 85 P</t>
  </si>
  <si>
    <t>TBL 75 LX</t>
  </si>
  <si>
    <t>TBL 105 P</t>
  </si>
  <si>
    <t>TBL 130 P</t>
  </si>
  <si>
    <t>TBL 160 P</t>
  </si>
  <si>
    <t>TBL 210 P</t>
  </si>
  <si>
    <t>BT 250 DSG 4T</t>
  </si>
  <si>
    <t>BT 300 DSG 4T</t>
  </si>
  <si>
    <t>BT 350 DSG</t>
  </si>
  <si>
    <t>RINOX  35 L</t>
  </si>
  <si>
    <t>RINOX  60 L</t>
  </si>
  <si>
    <t>RINOX  60 L2</t>
  </si>
  <si>
    <t>RINOX  190 L2</t>
  </si>
  <si>
    <t>DELAVAN</t>
  </si>
  <si>
    <t>W</t>
  </si>
  <si>
    <t>60°</t>
  </si>
  <si>
    <t>DANFOSS</t>
  </si>
  <si>
    <t>S</t>
  </si>
  <si>
    <t>B</t>
  </si>
  <si>
    <t>MONARCH</t>
  </si>
  <si>
    <t>PLP</t>
  </si>
  <si>
    <t>45°</t>
  </si>
  <si>
    <t>STEINEN</t>
  </si>
  <si>
    <t>SS</t>
  </si>
  <si>
    <t>R</t>
  </si>
  <si>
    <t>HV</t>
  </si>
  <si>
    <t>0,65 GPH</t>
  </si>
  <si>
    <t>0,85 GPH</t>
  </si>
  <si>
    <t>1,25 GPH</t>
  </si>
  <si>
    <t>1,75 GPH</t>
  </si>
  <si>
    <t>2,50 GPH</t>
  </si>
  <si>
    <t>3,50 GPH</t>
  </si>
  <si>
    <t>5,00 GPH</t>
  </si>
  <si>
    <t>6,00 GPH</t>
  </si>
  <si>
    <t>1,00 GPH</t>
  </si>
  <si>
    <t>1,35 GPH</t>
  </si>
  <si>
    <t>2,00 GPH</t>
  </si>
  <si>
    <t>3,00 GPH</t>
  </si>
  <si>
    <t>4,00 GPH</t>
  </si>
  <si>
    <t>7,00 GPH</t>
  </si>
  <si>
    <t>9,50 GPH</t>
  </si>
  <si>
    <t>10,50 GPH</t>
  </si>
  <si>
    <t>12,00 GPH</t>
  </si>
  <si>
    <t>18,00 GPH</t>
  </si>
  <si>
    <t>20,00 GPH</t>
  </si>
  <si>
    <t>28,00 GPH</t>
  </si>
  <si>
    <t>0,60 GPH</t>
  </si>
  <si>
    <t>1,20 GPH</t>
  </si>
  <si>
    <t>6,50 GPH</t>
  </si>
  <si>
    <t>1,10 GPH</t>
  </si>
  <si>
    <t>1,65 GPH</t>
  </si>
  <si>
    <t>4,50 GPH</t>
  </si>
  <si>
    <t>8,00 GPH</t>
  </si>
  <si>
    <t>26,00 GPH</t>
  </si>
  <si>
    <t>2,50GPH</t>
  </si>
  <si>
    <t>3,00GPH</t>
  </si>
  <si>
    <t>4,00GPH</t>
  </si>
  <si>
    <t>9,50GPH</t>
  </si>
  <si>
    <t xml:space="preserve">B  </t>
  </si>
  <si>
    <t>4,50GPH</t>
  </si>
  <si>
    <t>10,00 GPH</t>
  </si>
  <si>
    <t>13,00 GPH</t>
  </si>
  <si>
    <t>9,00 GPH</t>
  </si>
  <si>
    <t>BT 17 SPN</t>
  </si>
  <si>
    <t>BT 35 SPN</t>
  </si>
  <si>
    <t/>
  </si>
  <si>
    <t>2,25GPH</t>
  </si>
  <si>
    <t>6,00GPH</t>
  </si>
  <si>
    <t>8,50GPH</t>
  </si>
  <si>
    <t>13,50GPH</t>
  </si>
  <si>
    <t>17,50GPH</t>
  </si>
  <si>
    <t>19,50GPH</t>
  </si>
  <si>
    <t>1,75GPH</t>
  </si>
  <si>
    <t>HO</t>
  </si>
  <si>
    <t>12,00GPH</t>
  </si>
  <si>
    <t>2,00GPH</t>
  </si>
  <si>
    <t>7,50GPH</t>
  </si>
  <si>
    <t>SPARK 35</t>
  </si>
  <si>
    <t>SPARK 35 DSG</t>
  </si>
  <si>
    <t>COMIST 26 SP</t>
  </si>
  <si>
    <t>TBML 80 MC</t>
  </si>
  <si>
    <t>TBML 160 MC</t>
  </si>
  <si>
    <t>TBML 120 MC</t>
  </si>
  <si>
    <t>TBML 200 MC</t>
  </si>
  <si>
    <t>TBML 50 MC</t>
  </si>
  <si>
    <t>15,00 GPH</t>
  </si>
  <si>
    <t>0005070415</t>
  </si>
  <si>
    <t>Артикул</t>
  </si>
  <si>
    <t>Давление</t>
  </si>
  <si>
    <t>насоса</t>
  </si>
  <si>
    <t>кВт</t>
  </si>
  <si>
    <t>кг/ч</t>
  </si>
  <si>
    <t>бар</t>
  </si>
  <si>
    <t>Дизельные горелки   -   форсунки по умолчанию</t>
  </si>
  <si>
    <t>Модель</t>
  </si>
  <si>
    <t>горелки</t>
  </si>
  <si>
    <t>Мощность</t>
  </si>
  <si>
    <t>Заводская</t>
  </si>
  <si>
    <t>настройка</t>
  </si>
  <si>
    <t>Кол-во</t>
  </si>
  <si>
    <t>Форсунка I° ступени</t>
  </si>
  <si>
    <t>Форсунка II° ступени</t>
  </si>
  <si>
    <t>одноступенчатые</t>
  </si>
  <si>
    <t>двухступенчатые</t>
  </si>
  <si>
    <t>Мазутные горелки   -   форсунки по умолчанию</t>
  </si>
  <si>
    <t>Комбинированные горелки   -   форсунки по умолчанию</t>
  </si>
  <si>
    <t>дизель</t>
  </si>
  <si>
    <t>мазут</t>
  </si>
  <si>
    <t>2-ух ступенчатые</t>
  </si>
  <si>
    <t>2-ух ступ.</t>
  </si>
  <si>
    <t>1-но ступ,</t>
  </si>
</sst>
</file>

<file path=xl/styles.xml><?xml version="1.0" encoding="utf-8"?>
<styleSheet xmlns="http://schemas.openxmlformats.org/spreadsheetml/2006/main">
  <numFmts count="2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;[Red]\-0"/>
    <numFmt numFmtId="174" formatCode="_-* #,##0.00_р_._-;\-* #,##0.00_р_._-;_-* &quot;-&quot;??_р_._-;_-@_-"/>
    <numFmt numFmtId="175" formatCode="[$€-410]&quot; &quot;#,##0.00;[Red]&quot;-&quot;[$€-410]&quot; &quot;#,##0.00"/>
  </numFmts>
  <fonts count="52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1"/>
      <color indexed="8"/>
      <name val="Arial1"/>
      <family val="0"/>
    </font>
    <font>
      <sz val="11"/>
      <color indexed="8"/>
      <name val="Calibri"/>
      <family val="2"/>
    </font>
    <font>
      <u val="single"/>
      <sz val="10"/>
      <color indexed="39"/>
      <name val="Arial Cyr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Arial1"/>
      <family val="0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i/>
      <sz val="16"/>
      <color theme="1"/>
      <name val="Arial1"/>
      <family val="0"/>
    </font>
    <font>
      <b/>
      <i/>
      <u val="single"/>
      <sz val="11"/>
      <color theme="1"/>
      <name val="Arial1"/>
      <family val="0"/>
    </font>
    <font>
      <b/>
      <i/>
      <sz val="16"/>
      <color theme="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49996998906135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9" fontId="4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4" fontId="43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0" fillId="0" borderId="0">
      <alignment/>
      <protection/>
    </xf>
    <xf numFmtId="0" fontId="50" fillId="0" borderId="0">
      <alignment/>
      <protection/>
    </xf>
    <xf numFmtId="175" fontId="50" fillId="0" borderId="0">
      <alignment/>
      <protection/>
    </xf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72" fontId="0" fillId="33" borderId="19" xfId="0" applyNumberFormat="1" applyFont="1" applyFill="1" applyBorder="1" applyAlignment="1">
      <alignment horizontal="right" vertical="center"/>
    </xf>
    <xf numFmtId="172" fontId="0" fillId="33" borderId="21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2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33" borderId="43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lef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49" fontId="4" fillId="0" borderId="46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0" fillId="33" borderId="51" xfId="0" applyFont="1" applyFill="1" applyBorder="1" applyAlignment="1">
      <alignment horizontal="left" vertical="center" indent="1"/>
    </xf>
    <xf numFmtId="0" fontId="0" fillId="33" borderId="52" xfId="0" applyFont="1" applyFill="1" applyBorder="1" applyAlignment="1">
      <alignment horizontal="left" vertical="center" indent="1"/>
    </xf>
    <xf numFmtId="0" fontId="0" fillId="33" borderId="53" xfId="0" applyFont="1" applyFill="1" applyBorder="1" applyAlignment="1">
      <alignment horizontal="left" vertical="center" indent="1"/>
    </xf>
    <xf numFmtId="0" fontId="0" fillId="33" borderId="54" xfId="0" applyFont="1" applyFill="1" applyBorder="1" applyAlignment="1">
      <alignment horizontal="left" vertical="center" indent="1"/>
    </xf>
    <xf numFmtId="0" fontId="0" fillId="33" borderId="55" xfId="0" applyFont="1" applyFill="1" applyBorder="1" applyAlignment="1">
      <alignment horizontal="left" vertical="center" indent="1"/>
    </xf>
    <xf numFmtId="0" fontId="0" fillId="33" borderId="33" xfId="0" applyFont="1" applyFill="1" applyBorder="1" applyAlignment="1">
      <alignment horizontal="righ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56" xfId="0" applyFont="1" applyFill="1" applyBorder="1" applyAlignment="1">
      <alignment horizontal="right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left" vertical="center" indent="1"/>
    </xf>
    <xf numFmtId="0" fontId="0" fillId="33" borderId="6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1" fillId="35" borderId="63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64" xfId="0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64" xfId="0" applyFont="1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 textRotation="90"/>
    </xf>
    <xf numFmtId="0" fontId="0" fillId="34" borderId="73" xfId="0" applyFill="1" applyBorder="1" applyAlignment="1">
      <alignment horizontal="center" vertical="center" textRotation="90"/>
    </xf>
    <xf numFmtId="0" fontId="0" fillId="34" borderId="74" xfId="0" applyFill="1" applyBorder="1" applyAlignment="1">
      <alignment horizontal="center" vertical="center" textRotation="90"/>
    </xf>
    <xf numFmtId="0" fontId="30" fillId="37" borderId="72" xfId="0" applyFont="1" applyFill="1" applyBorder="1" applyAlignment="1">
      <alignment horizontal="center" vertical="center" textRotation="90"/>
    </xf>
    <xf numFmtId="0" fontId="30" fillId="37" borderId="73" xfId="0" applyFont="1" applyFill="1" applyBorder="1" applyAlignment="1">
      <alignment horizontal="center" vertical="center" textRotation="90"/>
    </xf>
    <xf numFmtId="0" fontId="30" fillId="37" borderId="74" xfId="0" applyFont="1" applyFill="1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0" fillId="0" borderId="76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79" xfId="0" applyBorder="1" applyAlignment="1">
      <alignment horizontal="center" vertical="center" textRotation="90"/>
    </xf>
    <xf numFmtId="0" fontId="0" fillId="0" borderId="80" xfId="0" applyBorder="1" applyAlignment="1">
      <alignment horizontal="center" vertical="center" textRotation="9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Плохой" xfId="58"/>
    <cellStyle name="Поясне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  <cellStyle name="Heading" xfId="68"/>
    <cellStyle name="Heading1" xfId="69"/>
    <cellStyle name="Normale 2" xfId="70"/>
    <cellStyle name="Result" xfId="71"/>
    <cellStyle name="Result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raviov\Documents\&#1058;&#1077;&#1082;&#1091;&#1097;&#1077;&#1077;\&#1071;&#1085;&#1076;&#1077;&#1082;&#1089;.&#1044;&#1080;&#1089;&#1082;\&#1044;&#1086;&#1082;&#1091;&#1084;&#1077;&#1085;&#1090;&#1099;\&#1058;&#1077;&#1082;&#1091;&#1097;&#1077;&#1077;\&#1056;&#1072;&#1089;&#1095;&#1077;&#1090;&#1099;\Ugelli_corredo_191012_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форсунки ДТ"/>
      <sheetName val="форсунки М"/>
      <sheetName val="Дизельные форсунки"/>
      <sheetName val="Мазутные форсунки"/>
      <sheetName val="Лист1"/>
      <sheetName val="распред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tabSelected="1" workbookViewId="0" topLeftCell="A1">
      <selection activeCell="A2" sqref="A2:IV5"/>
    </sheetView>
  </sheetViews>
  <sheetFormatPr defaultColWidth="9.00390625" defaultRowHeight="13.5" customHeight="1"/>
  <cols>
    <col min="1" max="1" width="2.140625" style="0" customWidth="1"/>
    <col min="2" max="2" width="3.8515625" style="0" customWidth="1"/>
    <col min="3" max="3" width="19.8515625" style="1" customWidth="1"/>
    <col min="4" max="4" width="5.421875" style="1" bestFit="1" customWidth="1"/>
    <col min="5" max="5" width="2.28125" style="1" customWidth="1"/>
    <col min="6" max="6" width="5.421875" style="1" bestFit="1" customWidth="1"/>
    <col min="7" max="7" width="5.28125" style="1" customWidth="1"/>
    <col min="8" max="8" width="2.28125" style="1" customWidth="1"/>
    <col min="9" max="9" width="5.28125" style="1" customWidth="1"/>
    <col min="10" max="10" width="10.28125" style="1" customWidth="1"/>
    <col min="11" max="12" width="8.140625" style="1" customWidth="1"/>
    <col min="13" max="13" width="9.8515625" style="1" customWidth="1"/>
    <col min="14" max="14" width="4.00390625" style="1" bestFit="1" customWidth="1"/>
    <col min="15" max="15" width="3.28125" style="1" bestFit="1" customWidth="1"/>
    <col min="16" max="16" width="9.140625" style="1" bestFit="1" customWidth="1"/>
    <col min="17" max="17" width="7.00390625" style="1" bestFit="1" customWidth="1"/>
    <col min="18" max="18" width="12.421875" style="1" customWidth="1"/>
    <col min="19" max="19" width="9.8515625" style="1" customWidth="1"/>
    <col min="20" max="20" width="4.00390625" style="1" bestFit="1" customWidth="1"/>
    <col min="21" max="21" width="3.28125" style="1" bestFit="1" customWidth="1"/>
    <col min="22" max="22" width="9.140625" style="1" bestFit="1" customWidth="1"/>
    <col min="23" max="23" width="7.00390625" style="1" bestFit="1" customWidth="1"/>
    <col min="24" max="24" width="12.421875" style="1" customWidth="1"/>
  </cols>
  <sheetData>
    <row r="1" ht="3" customHeight="1" thickBot="1"/>
    <row r="2" spans="3:24" ht="30" customHeight="1" thickTop="1">
      <c r="C2" s="135" t="s">
        <v>208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s="4" customFormat="1" ht="16.5" customHeight="1">
      <c r="C3" s="101" t="s">
        <v>209</v>
      </c>
      <c r="D3" s="134" t="s">
        <v>211</v>
      </c>
      <c r="E3" s="134"/>
      <c r="F3" s="134"/>
      <c r="G3" s="134"/>
      <c r="H3" s="134"/>
      <c r="I3" s="134"/>
      <c r="J3" s="2" t="s">
        <v>203</v>
      </c>
      <c r="K3" s="128" t="s">
        <v>212</v>
      </c>
      <c r="L3" s="129"/>
      <c r="M3" s="128" t="s">
        <v>215</v>
      </c>
      <c r="N3" s="138"/>
      <c r="O3" s="138"/>
      <c r="P3" s="138"/>
      <c r="Q3" s="138"/>
      <c r="R3" s="129"/>
      <c r="S3" s="128" t="s">
        <v>216</v>
      </c>
      <c r="T3" s="138"/>
      <c r="U3" s="138"/>
      <c r="V3" s="138"/>
      <c r="W3" s="138"/>
      <c r="X3" s="139"/>
    </row>
    <row r="4" spans="3:24" s="4" customFormat="1" ht="16.5" customHeight="1">
      <c r="C4" s="102" t="s">
        <v>210</v>
      </c>
      <c r="D4" s="143" t="s">
        <v>210</v>
      </c>
      <c r="E4" s="143"/>
      <c r="F4" s="143"/>
      <c r="G4" s="143"/>
      <c r="H4" s="143"/>
      <c r="I4" s="143"/>
      <c r="J4" s="3" t="s">
        <v>204</v>
      </c>
      <c r="K4" s="130" t="s">
        <v>213</v>
      </c>
      <c r="L4" s="131"/>
      <c r="M4" s="8"/>
      <c r="N4" s="9"/>
      <c r="O4" s="9"/>
      <c r="P4" s="9"/>
      <c r="Q4" s="9"/>
      <c r="R4" s="10"/>
      <c r="S4" s="8"/>
      <c r="T4" s="9"/>
      <c r="U4" s="9"/>
      <c r="V4" s="9"/>
      <c r="W4" s="9"/>
      <c r="X4" s="51"/>
    </row>
    <row r="5" spans="3:24" s="4" customFormat="1" ht="16.5" customHeight="1" thickBot="1">
      <c r="C5" s="103"/>
      <c r="D5" s="132" t="s">
        <v>205</v>
      </c>
      <c r="E5" s="132"/>
      <c r="F5" s="132"/>
      <c r="G5" s="133" t="s">
        <v>206</v>
      </c>
      <c r="H5" s="133"/>
      <c r="I5" s="133"/>
      <c r="J5" s="49" t="s">
        <v>207</v>
      </c>
      <c r="K5" s="53" t="s">
        <v>206</v>
      </c>
      <c r="L5" s="118" t="s">
        <v>205</v>
      </c>
      <c r="M5" s="144" t="s">
        <v>209</v>
      </c>
      <c r="N5" s="145"/>
      <c r="O5" s="145"/>
      <c r="P5" s="146"/>
      <c r="Q5" s="50" t="s">
        <v>214</v>
      </c>
      <c r="R5" s="52" t="s">
        <v>202</v>
      </c>
      <c r="S5" s="144" t="s">
        <v>209</v>
      </c>
      <c r="T5" s="145"/>
      <c r="U5" s="145"/>
      <c r="V5" s="146"/>
      <c r="W5" s="50" t="s">
        <v>214</v>
      </c>
      <c r="X5" s="54" t="s">
        <v>202</v>
      </c>
    </row>
    <row r="6" spans="2:24" s="4" customFormat="1" ht="16.5" customHeight="1" thickBot="1" thickTop="1">
      <c r="B6" s="142" t="s">
        <v>217</v>
      </c>
      <c r="C6" s="104" t="s">
        <v>97</v>
      </c>
      <c r="D6" s="47">
        <v>17.8</v>
      </c>
      <c r="E6" s="23" t="s">
        <v>96</v>
      </c>
      <c r="F6" s="48">
        <v>42.7</v>
      </c>
      <c r="G6" s="31">
        <f>ROUND(D6*860/10200,1)</f>
        <v>1.5</v>
      </c>
      <c r="H6" s="23" t="s">
        <v>96</v>
      </c>
      <c r="I6" s="32">
        <f>ROUND(F6*860/10200,1)</f>
        <v>3.6</v>
      </c>
      <c r="J6" s="11">
        <v>12</v>
      </c>
      <c r="K6" s="12">
        <v>2.71</v>
      </c>
      <c r="L6" s="119">
        <f>K6*42.7/3.6</f>
        <v>32.14361111111111</v>
      </c>
      <c r="M6" s="37" t="s">
        <v>128</v>
      </c>
      <c r="N6" s="38" t="s">
        <v>129</v>
      </c>
      <c r="O6" s="38" t="s">
        <v>130</v>
      </c>
      <c r="P6" s="39" t="s">
        <v>141</v>
      </c>
      <c r="Q6" s="13">
        <v>1</v>
      </c>
      <c r="R6" s="11" t="s">
        <v>0</v>
      </c>
      <c r="S6" s="37"/>
      <c r="T6" s="38"/>
      <c r="U6" s="38"/>
      <c r="V6" s="39"/>
      <c r="W6" s="13"/>
      <c r="X6" s="43"/>
    </row>
    <row r="7" spans="2:24" s="4" customFormat="1" ht="16.5" customHeight="1" thickBot="1">
      <c r="B7" s="140"/>
      <c r="C7" s="105" t="s">
        <v>98</v>
      </c>
      <c r="D7" s="25">
        <v>16.6</v>
      </c>
      <c r="E7" s="26" t="s">
        <v>96</v>
      </c>
      <c r="F7" s="27">
        <v>42.7</v>
      </c>
      <c r="G7" s="33">
        <f>ROUND(D7*860/10200,1)</f>
        <v>1.4</v>
      </c>
      <c r="H7" s="26" t="s">
        <v>96</v>
      </c>
      <c r="I7" s="34">
        <f aca="true" t="shared" si="0" ref="I7:I41">ROUND(F7*860/10200,1)</f>
        <v>3.6</v>
      </c>
      <c r="J7" s="14">
        <v>12</v>
      </c>
      <c r="K7" s="15">
        <v>2.71</v>
      </c>
      <c r="L7" s="120">
        <f aca="true" t="shared" si="1" ref="L7:L41">K7*42.7/3.6</f>
        <v>32.14361111111111</v>
      </c>
      <c r="M7" s="5" t="s">
        <v>131</v>
      </c>
      <c r="N7" s="6" t="s">
        <v>132</v>
      </c>
      <c r="O7" s="6" t="s">
        <v>130</v>
      </c>
      <c r="P7" s="7" t="s">
        <v>141</v>
      </c>
      <c r="Q7" s="16">
        <v>1</v>
      </c>
      <c r="R7" s="14" t="s">
        <v>1</v>
      </c>
      <c r="S7" s="5"/>
      <c r="T7" s="6"/>
      <c r="U7" s="6"/>
      <c r="V7" s="7"/>
      <c r="W7" s="16"/>
      <c r="X7" s="44"/>
    </row>
    <row r="8" spans="2:24" s="4" customFormat="1" ht="16.5" customHeight="1" thickBot="1">
      <c r="B8" s="140"/>
      <c r="C8" s="105" t="s">
        <v>124</v>
      </c>
      <c r="D8" s="25">
        <v>19</v>
      </c>
      <c r="E8" s="26" t="s">
        <v>96</v>
      </c>
      <c r="F8" s="27">
        <v>40</v>
      </c>
      <c r="G8" s="33">
        <f>ROUND(D8*860/10200,1)</f>
        <v>1.6</v>
      </c>
      <c r="H8" s="26" t="s">
        <v>96</v>
      </c>
      <c r="I8" s="34">
        <f>ROUND(F8*860/10200,1)</f>
        <v>3.4</v>
      </c>
      <c r="J8" s="14" t="s">
        <v>19</v>
      </c>
      <c r="K8" s="15">
        <v>2.5</v>
      </c>
      <c r="L8" s="120">
        <f t="shared" si="1"/>
        <v>29.65277777777778</v>
      </c>
      <c r="M8" s="5" t="s">
        <v>128</v>
      </c>
      <c r="N8" s="6" t="s">
        <v>129</v>
      </c>
      <c r="O8" s="6" t="s">
        <v>130</v>
      </c>
      <c r="P8" s="7" t="s">
        <v>161</v>
      </c>
      <c r="Q8" s="16">
        <v>1</v>
      </c>
      <c r="R8" s="14" t="s">
        <v>41</v>
      </c>
      <c r="S8" s="5"/>
      <c r="T8" s="6"/>
      <c r="U8" s="6"/>
      <c r="V8" s="7"/>
      <c r="W8" s="16"/>
      <c r="X8" s="44"/>
    </row>
    <row r="9" spans="2:24" s="4" customFormat="1" ht="16.5" customHeight="1" thickBot="1">
      <c r="B9" s="140"/>
      <c r="C9" s="105" t="s">
        <v>99</v>
      </c>
      <c r="D9" s="25">
        <v>26</v>
      </c>
      <c r="E9" s="26" t="s">
        <v>96</v>
      </c>
      <c r="F9" s="27">
        <v>56.1</v>
      </c>
      <c r="G9" s="33">
        <f aca="true" t="shared" si="2" ref="G9:G41">ROUND(D9*860/10200,1)</f>
        <v>2.2</v>
      </c>
      <c r="H9" s="26" t="s">
        <v>96</v>
      </c>
      <c r="I9" s="34">
        <f t="shared" si="0"/>
        <v>4.7</v>
      </c>
      <c r="J9" s="14">
        <v>12</v>
      </c>
      <c r="K9" s="15">
        <v>3.54</v>
      </c>
      <c r="L9" s="120">
        <f t="shared" si="1"/>
        <v>41.98833333333334</v>
      </c>
      <c r="M9" s="5" t="s">
        <v>128</v>
      </c>
      <c r="N9" s="6" t="s">
        <v>129</v>
      </c>
      <c r="O9" s="6" t="s">
        <v>130</v>
      </c>
      <c r="P9" s="7" t="s">
        <v>142</v>
      </c>
      <c r="Q9" s="16">
        <v>1</v>
      </c>
      <c r="R9" s="14" t="s">
        <v>2</v>
      </c>
      <c r="S9" s="5"/>
      <c r="T9" s="6"/>
      <c r="U9" s="6"/>
      <c r="V9" s="7"/>
      <c r="W9" s="16"/>
      <c r="X9" s="44"/>
    </row>
    <row r="10" spans="2:24" s="4" customFormat="1" ht="16.5" customHeight="1" thickBot="1">
      <c r="B10" s="140"/>
      <c r="C10" s="105" t="s">
        <v>100</v>
      </c>
      <c r="D10" s="25">
        <v>26</v>
      </c>
      <c r="E10" s="26" t="s">
        <v>96</v>
      </c>
      <c r="F10" s="27">
        <v>56.1</v>
      </c>
      <c r="G10" s="33">
        <f>ROUND(D10*860/10200,1)</f>
        <v>2.2</v>
      </c>
      <c r="H10" s="26" t="s">
        <v>96</v>
      </c>
      <c r="I10" s="34">
        <f>ROUND(F10*860/10200,1)</f>
        <v>4.7</v>
      </c>
      <c r="J10" s="14">
        <v>12</v>
      </c>
      <c r="K10" s="15">
        <v>3.54</v>
      </c>
      <c r="L10" s="120">
        <f t="shared" si="1"/>
        <v>41.98833333333334</v>
      </c>
      <c r="M10" s="5" t="s">
        <v>128</v>
      </c>
      <c r="N10" s="6" t="s">
        <v>129</v>
      </c>
      <c r="O10" s="6" t="s">
        <v>130</v>
      </c>
      <c r="P10" s="7" t="s">
        <v>142</v>
      </c>
      <c r="Q10" s="16">
        <v>1</v>
      </c>
      <c r="R10" s="14" t="s">
        <v>2</v>
      </c>
      <c r="S10" s="5"/>
      <c r="T10" s="6"/>
      <c r="U10" s="6"/>
      <c r="V10" s="7"/>
      <c r="W10" s="16"/>
      <c r="X10" s="44"/>
    </row>
    <row r="11" spans="2:24" s="4" customFormat="1" ht="16.5" customHeight="1" thickBot="1">
      <c r="B11" s="140"/>
      <c r="C11" s="105" t="s">
        <v>101</v>
      </c>
      <c r="D11" s="25">
        <v>31.9</v>
      </c>
      <c r="E11" s="26" t="s">
        <v>96</v>
      </c>
      <c r="F11" s="27">
        <v>74.3</v>
      </c>
      <c r="G11" s="33">
        <f t="shared" si="2"/>
        <v>2.7</v>
      </c>
      <c r="H11" s="26" t="s">
        <v>96</v>
      </c>
      <c r="I11" s="34">
        <f t="shared" si="0"/>
        <v>6.3</v>
      </c>
      <c r="J11" s="14">
        <v>12</v>
      </c>
      <c r="K11" s="15">
        <v>5.2</v>
      </c>
      <c r="L11" s="120">
        <f t="shared" si="1"/>
        <v>61.677777777777784</v>
      </c>
      <c r="M11" s="5" t="s">
        <v>128</v>
      </c>
      <c r="N11" s="6" t="s">
        <v>129</v>
      </c>
      <c r="O11" s="6" t="s">
        <v>130</v>
      </c>
      <c r="P11" s="7" t="s">
        <v>143</v>
      </c>
      <c r="Q11" s="16">
        <v>1</v>
      </c>
      <c r="R11" s="14" t="s">
        <v>3</v>
      </c>
      <c r="S11" s="5"/>
      <c r="T11" s="6"/>
      <c r="U11" s="6"/>
      <c r="V11" s="7"/>
      <c r="W11" s="16"/>
      <c r="X11" s="44"/>
    </row>
    <row r="12" spans="2:24" s="4" customFormat="1" ht="16.5" customHeight="1" thickBot="1">
      <c r="B12" s="140"/>
      <c r="C12" s="105" t="s">
        <v>102</v>
      </c>
      <c r="D12" s="25">
        <v>31.9</v>
      </c>
      <c r="E12" s="26" t="s">
        <v>96</v>
      </c>
      <c r="F12" s="27">
        <v>74.3</v>
      </c>
      <c r="G12" s="33">
        <f>ROUND(D12*860/10200,1)</f>
        <v>2.7</v>
      </c>
      <c r="H12" s="26" t="s">
        <v>96</v>
      </c>
      <c r="I12" s="34">
        <f>ROUND(F12*860/10200,1)</f>
        <v>6.3</v>
      </c>
      <c r="J12" s="14">
        <v>12</v>
      </c>
      <c r="K12" s="15">
        <v>5.2</v>
      </c>
      <c r="L12" s="120">
        <f t="shared" si="1"/>
        <v>61.677777777777784</v>
      </c>
      <c r="M12" s="5" t="s">
        <v>128</v>
      </c>
      <c r="N12" s="6" t="s">
        <v>129</v>
      </c>
      <c r="O12" s="6" t="s">
        <v>130</v>
      </c>
      <c r="P12" s="7" t="s">
        <v>143</v>
      </c>
      <c r="Q12" s="16">
        <v>1</v>
      </c>
      <c r="R12" s="14" t="s">
        <v>3</v>
      </c>
      <c r="S12" s="5"/>
      <c r="T12" s="6"/>
      <c r="U12" s="6"/>
      <c r="V12" s="7"/>
      <c r="W12" s="16"/>
      <c r="X12" s="44"/>
    </row>
    <row r="13" spans="2:24" s="4" customFormat="1" ht="16.5" customHeight="1" thickBot="1">
      <c r="B13" s="140"/>
      <c r="C13" s="105" t="s">
        <v>125</v>
      </c>
      <c r="D13" s="25">
        <v>38</v>
      </c>
      <c r="E13" s="26" t="s">
        <v>96</v>
      </c>
      <c r="F13" s="27">
        <v>74</v>
      </c>
      <c r="G13" s="33">
        <f>ROUND(D13*860/10200,1)</f>
        <v>3.2</v>
      </c>
      <c r="H13" s="26" t="s">
        <v>96</v>
      </c>
      <c r="I13" s="34">
        <f>ROUND(F13*860/10200,1)</f>
        <v>6.2</v>
      </c>
      <c r="J13" s="14" t="s">
        <v>19</v>
      </c>
      <c r="K13" s="15">
        <v>5.5</v>
      </c>
      <c r="L13" s="120">
        <f t="shared" si="1"/>
        <v>65.23611111111111</v>
      </c>
      <c r="M13" s="5" t="s">
        <v>137</v>
      </c>
      <c r="N13" s="6" t="s">
        <v>132</v>
      </c>
      <c r="O13" s="6" t="s">
        <v>130</v>
      </c>
      <c r="P13" s="7" t="s">
        <v>162</v>
      </c>
      <c r="Q13" s="16">
        <v>1</v>
      </c>
      <c r="R13" s="14" t="s">
        <v>42</v>
      </c>
      <c r="S13" s="5"/>
      <c r="T13" s="6"/>
      <c r="U13" s="6"/>
      <c r="V13" s="7"/>
      <c r="W13" s="16"/>
      <c r="X13" s="44"/>
    </row>
    <row r="14" spans="2:24" s="4" customFormat="1" ht="16.5" customHeight="1" thickBot="1">
      <c r="B14" s="140"/>
      <c r="C14" s="105" t="s">
        <v>103</v>
      </c>
      <c r="D14" s="25">
        <v>60.2</v>
      </c>
      <c r="E14" s="26" t="s">
        <v>96</v>
      </c>
      <c r="F14" s="27">
        <v>118</v>
      </c>
      <c r="G14" s="33">
        <f t="shared" si="2"/>
        <v>5.1</v>
      </c>
      <c r="H14" s="26" t="s">
        <v>96</v>
      </c>
      <c r="I14" s="34">
        <f t="shared" si="0"/>
        <v>9.9</v>
      </c>
      <c r="J14" s="14">
        <v>12</v>
      </c>
      <c r="K14" s="15">
        <v>7.29</v>
      </c>
      <c r="L14" s="120">
        <f t="shared" si="1"/>
        <v>86.4675</v>
      </c>
      <c r="M14" s="5" t="s">
        <v>128</v>
      </c>
      <c r="N14" s="6" t="s">
        <v>129</v>
      </c>
      <c r="O14" s="6" t="s">
        <v>130</v>
      </c>
      <c r="P14" s="7" t="s">
        <v>144</v>
      </c>
      <c r="Q14" s="16">
        <v>1</v>
      </c>
      <c r="R14" s="14" t="s">
        <v>4</v>
      </c>
      <c r="S14" s="5"/>
      <c r="T14" s="6"/>
      <c r="U14" s="6"/>
      <c r="V14" s="7"/>
      <c r="W14" s="16"/>
      <c r="X14" s="44"/>
    </row>
    <row r="15" spans="2:24" s="4" customFormat="1" ht="16.5" customHeight="1" thickBot="1">
      <c r="B15" s="140"/>
      <c r="C15" s="105" t="s">
        <v>104</v>
      </c>
      <c r="D15" s="25">
        <v>60.2</v>
      </c>
      <c r="E15" s="26" t="s">
        <v>96</v>
      </c>
      <c r="F15" s="27">
        <v>118</v>
      </c>
      <c r="G15" s="33">
        <f>ROUND(D15*860/10200,1)</f>
        <v>5.1</v>
      </c>
      <c r="H15" s="26" t="s">
        <v>96</v>
      </c>
      <c r="I15" s="34">
        <f>ROUND(F15*860/10200,1)</f>
        <v>9.9</v>
      </c>
      <c r="J15" s="14">
        <v>12</v>
      </c>
      <c r="K15" s="15">
        <v>7.29</v>
      </c>
      <c r="L15" s="120">
        <f t="shared" si="1"/>
        <v>86.4675</v>
      </c>
      <c r="M15" s="5" t="s">
        <v>128</v>
      </c>
      <c r="N15" s="6" t="s">
        <v>129</v>
      </c>
      <c r="O15" s="6" t="s">
        <v>130</v>
      </c>
      <c r="P15" s="7" t="s">
        <v>144</v>
      </c>
      <c r="Q15" s="16">
        <v>1</v>
      </c>
      <c r="R15" s="14" t="s">
        <v>4</v>
      </c>
      <c r="S15" s="5"/>
      <c r="T15" s="6"/>
      <c r="U15" s="6"/>
      <c r="V15" s="7"/>
      <c r="W15" s="16"/>
      <c r="X15" s="44"/>
    </row>
    <row r="16" spans="2:24" s="4" customFormat="1" ht="16.5" customHeight="1" thickBot="1">
      <c r="B16" s="140"/>
      <c r="C16" s="105" t="s">
        <v>5</v>
      </c>
      <c r="D16" s="25">
        <v>83</v>
      </c>
      <c r="E16" s="26" t="s">
        <v>96</v>
      </c>
      <c r="F16" s="27">
        <v>166</v>
      </c>
      <c r="G16" s="33">
        <f t="shared" si="2"/>
        <v>7</v>
      </c>
      <c r="H16" s="26" t="s">
        <v>96</v>
      </c>
      <c r="I16" s="34">
        <f t="shared" si="0"/>
        <v>14</v>
      </c>
      <c r="J16" s="14">
        <v>12</v>
      </c>
      <c r="K16" s="15">
        <v>10.41</v>
      </c>
      <c r="L16" s="120">
        <f t="shared" si="1"/>
        <v>123.47416666666668</v>
      </c>
      <c r="M16" s="5" t="s">
        <v>128</v>
      </c>
      <c r="N16" s="6" t="s">
        <v>133</v>
      </c>
      <c r="O16" s="6" t="s">
        <v>130</v>
      </c>
      <c r="P16" s="7" t="s">
        <v>145</v>
      </c>
      <c r="Q16" s="16">
        <v>1</v>
      </c>
      <c r="R16" s="14" t="s">
        <v>6</v>
      </c>
      <c r="S16" s="5"/>
      <c r="T16" s="6"/>
      <c r="U16" s="6"/>
      <c r="V16" s="7"/>
      <c r="W16" s="16"/>
      <c r="X16" s="44"/>
    </row>
    <row r="17" spans="2:24" s="4" customFormat="1" ht="16.5" customHeight="1" thickBot="1">
      <c r="B17" s="140"/>
      <c r="C17" s="105" t="s">
        <v>7</v>
      </c>
      <c r="D17" s="25">
        <v>118.6</v>
      </c>
      <c r="E17" s="26" t="s">
        <v>96</v>
      </c>
      <c r="F17" s="27">
        <v>261</v>
      </c>
      <c r="G17" s="33">
        <f t="shared" si="2"/>
        <v>10</v>
      </c>
      <c r="H17" s="26" t="s">
        <v>96</v>
      </c>
      <c r="I17" s="34">
        <f t="shared" si="0"/>
        <v>22</v>
      </c>
      <c r="J17" s="14">
        <v>12</v>
      </c>
      <c r="K17" s="15">
        <v>14.57</v>
      </c>
      <c r="L17" s="120">
        <f t="shared" si="1"/>
        <v>172.8163888888889</v>
      </c>
      <c r="M17" s="5" t="s">
        <v>128</v>
      </c>
      <c r="N17" s="6" t="s">
        <v>129</v>
      </c>
      <c r="O17" s="6" t="s">
        <v>130</v>
      </c>
      <c r="P17" s="7" t="s">
        <v>146</v>
      </c>
      <c r="Q17" s="16">
        <v>1</v>
      </c>
      <c r="R17" s="14" t="s">
        <v>8</v>
      </c>
      <c r="S17" s="5"/>
      <c r="T17" s="6"/>
      <c r="U17" s="6"/>
      <c r="V17" s="7"/>
      <c r="W17" s="16"/>
      <c r="X17" s="44"/>
    </row>
    <row r="18" spans="2:24" s="4" customFormat="1" ht="16.5" customHeight="1" thickBot="1">
      <c r="B18" s="140"/>
      <c r="C18" s="105" t="s">
        <v>9</v>
      </c>
      <c r="D18" s="25">
        <v>190</v>
      </c>
      <c r="E18" s="26" t="s">
        <v>96</v>
      </c>
      <c r="F18" s="27">
        <v>310</v>
      </c>
      <c r="G18" s="33">
        <f t="shared" si="2"/>
        <v>16</v>
      </c>
      <c r="H18" s="26" t="s">
        <v>96</v>
      </c>
      <c r="I18" s="34">
        <f t="shared" si="0"/>
        <v>26.1</v>
      </c>
      <c r="J18" s="18">
        <v>12</v>
      </c>
      <c r="K18" s="17">
        <v>20.82</v>
      </c>
      <c r="L18" s="121">
        <f t="shared" si="1"/>
        <v>246.94833333333335</v>
      </c>
      <c r="M18" s="5" t="s">
        <v>128</v>
      </c>
      <c r="N18" s="6" t="s">
        <v>129</v>
      </c>
      <c r="O18" s="6" t="s">
        <v>130</v>
      </c>
      <c r="P18" s="7" t="s">
        <v>147</v>
      </c>
      <c r="Q18" s="16">
        <v>1</v>
      </c>
      <c r="R18" s="18" t="s">
        <v>10</v>
      </c>
      <c r="S18" s="5"/>
      <c r="T18" s="6"/>
      <c r="U18" s="6"/>
      <c r="V18" s="7"/>
      <c r="W18" s="16"/>
      <c r="X18" s="45"/>
    </row>
    <row r="19" spans="2:24" s="4" customFormat="1" ht="16.5" customHeight="1" thickBot="1">
      <c r="B19" s="140"/>
      <c r="C19" s="106" t="s">
        <v>192</v>
      </c>
      <c r="D19" s="82">
        <v>178</v>
      </c>
      <c r="E19" s="83" t="s">
        <v>96</v>
      </c>
      <c r="F19" s="84">
        <v>391</v>
      </c>
      <c r="G19" s="85">
        <f t="shared" si="2"/>
        <v>15</v>
      </c>
      <c r="H19" s="83" t="s">
        <v>96</v>
      </c>
      <c r="I19" s="86">
        <f t="shared" si="0"/>
        <v>33</v>
      </c>
      <c r="J19" s="67">
        <v>12</v>
      </c>
      <c r="K19" s="87">
        <v>24.98</v>
      </c>
      <c r="L19" s="122">
        <f t="shared" si="1"/>
        <v>296.2905555555556</v>
      </c>
      <c r="M19" s="63" t="s">
        <v>134</v>
      </c>
      <c r="N19" s="64" t="s">
        <v>135</v>
      </c>
      <c r="O19" s="64" t="s">
        <v>130</v>
      </c>
      <c r="P19" s="65" t="s">
        <v>148</v>
      </c>
      <c r="Q19" s="66">
        <v>1</v>
      </c>
      <c r="R19" s="67" t="s">
        <v>11</v>
      </c>
      <c r="S19" s="63"/>
      <c r="T19" s="64"/>
      <c r="U19" s="64"/>
      <c r="V19" s="65"/>
      <c r="W19" s="66"/>
      <c r="X19" s="88"/>
    </row>
    <row r="20" spans="2:24" s="4" customFormat="1" ht="16.5" customHeight="1" thickBot="1">
      <c r="B20" s="140" t="s">
        <v>218</v>
      </c>
      <c r="C20" s="107" t="s">
        <v>113</v>
      </c>
      <c r="D20" s="89">
        <v>26</v>
      </c>
      <c r="E20" s="90" t="s">
        <v>96</v>
      </c>
      <c r="F20" s="91">
        <v>56.1</v>
      </c>
      <c r="G20" s="92">
        <f t="shared" si="2"/>
        <v>2.2</v>
      </c>
      <c r="H20" s="90" t="s">
        <v>96</v>
      </c>
      <c r="I20" s="93">
        <f t="shared" si="0"/>
        <v>4.7</v>
      </c>
      <c r="J20" s="94" t="s">
        <v>12</v>
      </c>
      <c r="K20" s="95">
        <v>3.66</v>
      </c>
      <c r="L20" s="123">
        <f t="shared" si="1"/>
        <v>43.41166666666667</v>
      </c>
      <c r="M20" s="96" t="s">
        <v>128</v>
      </c>
      <c r="N20" s="97" t="s">
        <v>129</v>
      </c>
      <c r="O20" s="97" t="s">
        <v>130</v>
      </c>
      <c r="P20" s="98" t="s">
        <v>141</v>
      </c>
      <c r="Q20" s="99">
        <v>1</v>
      </c>
      <c r="R20" s="94" t="s">
        <v>0</v>
      </c>
      <c r="S20" s="96"/>
      <c r="T20" s="97"/>
      <c r="U20" s="97"/>
      <c r="V20" s="98"/>
      <c r="W20" s="99"/>
      <c r="X20" s="100"/>
    </row>
    <row r="21" spans="2:24" s="4" customFormat="1" ht="16.5" customHeight="1" thickBot="1">
      <c r="B21" s="140"/>
      <c r="C21" s="105" t="s">
        <v>108</v>
      </c>
      <c r="D21" s="25">
        <v>31.9</v>
      </c>
      <c r="E21" s="26" t="s">
        <v>96</v>
      </c>
      <c r="F21" s="27">
        <v>74.3</v>
      </c>
      <c r="G21" s="33">
        <f t="shared" si="2"/>
        <v>2.7</v>
      </c>
      <c r="H21" s="26" t="s">
        <v>96</v>
      </c>
      <c r="I21" s="34">
        <f t="shared" si="0"/>
        <v>6.3</v>
      </c>
      <c r="J21" s="14" t="s">
        <v>12</v>
      </c>
      <c r="K21" s="15">
        <v>5.6</v>
      </c>
      <c r="L21" s="120">
        <f t="shared" si="1"/>
        <v>66.42222222222222</v>
      </c>
      <c r="M21" s="5" t="s">
        <v>128</v>
      </c>
      <c r="N21" s="6" t="s">
        <v>129</v>
      </c>
      <c r="O21" s="6" t="s">
        <v>130</v>
      </c>
      <c r="P21" s="7" t="s">
        <v>149</v>
      </c>
      <c r="Q21" s="16">
        <v>1</v>
      </c>
      <c r="R21" s="14" t="s">
        <v>13</v>
      </c>
      <c r="S21" s="5"/>
      <c r="T21" s="6"/>
      <c r="U21" s="6"/>
      <c r="V21" s="7"/>
      <c r="W21" s="16"/>
      <c r="X21" s="44"/>
    </row>
    <row r="22" spans="2:24" s="4" customFormat="1" ht="16.5" customHeight="1" thickBot="1">
      <c r="B22" s="140"/>
      <c r="C22" s="105" t="s">
        <v>126</v>
      </c>
      <c r="D22" s="25">
        <v>38</v>
      </c>
      <c r="E22" s="26" t="s">
        <v>96</v>
      </c>
      <c r="F22" s="27">
        <v>74</v>
      </c>
      <c r="G22" s="33">
        <f>ROUND(D22*860/10200,1)</f>
        <v>3.2</v>
      </c>
      <c r="H22" s="26" t="s">
        <v>96</v>
      </c>
      <c r="I22" s="34">
        <f>ROUND(F22*860/10200,1)</f>
        <v>6.2</v>
      </c>
      <c r="J22" s="14" t="s">
        <v>43</v>
      </c>
      <c r="K22" s="15">
        <v>6.12</v>
      </c>
      <c r="L22" s="120">
        <f t="shared" si="1"/>
        <v>72.59</v>
      </c>
      <c r="M22" s="5" t="s">
        <v>137</v>
      </c>
      <c r="N22" s="6" t="s">
        <v>132</v>
      </c>
      <c r="O22" s="6" t="s">
        <v>130</v>
      </c>
      <c r="P22" s="7" t="s">
        <v>162</v>
      </c>
      <c r="Q22" s="16">
        <v>1</v>
      </c>
      <c r="R22" s="14" t="s">
        <v>42</v>
      </c>
      <c r="S22" s="5"/>
      <c r="T22" s="6"/>
      <c r="U22" s="6"/>
      <c r="V22" s="7"/>
      <c r="W22" s="16"/>
      <c r="X22" s="44"/>
    </row>
    <row r="23" spans="2:24" s="4" customFormat="1" ht="16.5" customHeight="1" thickBot="1">
      <c r="B23" s="140"/>
      <c r="C23" s="105" t="s">
        <v>109</v>
      </c>
      <c r="D23" s="25">
        <v>60.2</v>
      </c>
      <c r="E23" s="26" t="s">
        <v>96</v>
      </c>
      <c r="F23" s="27">
        <v>118</v>
      </c>
      <c r="G23" s="33">
        <f t="shared" si="2"/>
        <v>5.1</v>
      </c>
      <c r="H23" s="26" t="s">
        <v>96</v>
      </c>
      <c r="I23" s="34">
        <f t="shared" si="0"/>
        <v>9.9</v>
      </c>
      <c r="J23" s="14" t="s">
        <v>12</v>
      </c>
      <c r="K23" s="15">
        <v>7.61</v>
      </c>
      <c r="L23" s="120">
        <f t="shared" si="1"/>
        <v>90.26305555555557</v>
      </c>
      <c r="M23" s="5" t="s">
        <v>128</v>
      </c>
      <c r="N23" s="6" t="s">
        <v>129</v>
      </c>
      <c r="O23" s="6" t="s">
        <v>130</v>
      </c>
      <c r="P23" s="7" t="s">
        <v>150</v>
      </c>
      <c r="Q23" s="16">
        <v>1</v>
      </c>
      <c r="R23" s="14" t="s">
        <v>14</v>
      </c>
      <c r="S23" s="5"/>
      <c r="T23" s="6"/>
      <c r="U23" s="6"/>
      <c r="V23" s="7"/>
      <c r="W23" s="16"/>
      <c r="X23" s="44"/>
    </row>
    <row r="24" spans="2:24" s="4" customFormat="1" ht="16.5" customHeight="1" thickBot="1">
      <c r="B24" s="140"/>
      <c r="C24" s="105" t="s">
        <v>110</v>
      </c>
      <c r="D24" s="25">
        <v>83</v>
      </c>
      <c r="E24" s="26" t="s">
        <v>96</v>
      </c>
      <c r="F24" s="27">
        <v>166</v>
      </c>
      <c r="G24" s="33">
        <f t="shared" si="2"/>
        <v>7</v>
      </c>
      <c r="H24" s="26" t="s">
        <v>96</v>
      </c>
      <c r="I24" s="34">
        <f t="shared" si="0"/>
        <v>14</v>
      </c>
      <c r="J24" s="14" t="s">
        <v>15</v>
      </c>
      <c r="K24" s="15">
        <v>10.2</v>
      </c>
      <c r="L24" s="120">
        <f t="shared" si="1"/>
        <v>120.98333333333333</v>
      </c>
      <c r="M24" s="5" t="s">
        <v>128</v>
      </c>
      <c r="N24" s="6" t="s">
        <v>133</v>
      </c>
      <c r="O24" s="6" t="s">
        <v>130</v>
      </c>
      <c r="P24" s="7" t="s">
        <v>151</v>
      </c>
      <c r="Q24" s="16">
        <v>1</v>
      </c>
      <c r="R24" s="14" t="s">
        <v>16</v>
      </c>
      <c r="S24" s="5"/>
      <c r="T24" s="6"/>
      <c r="U24" s="6"/>
      <c r="V24" s="7"/>
      <c r="W24" s="16"/>
      <c r="X24" s="44"/>
    </row>
    <row r="25" spans="2:24" s="4" customFormat="1" ht="16.5" customHeight="1" thickBot="1">
      <c r="B25" s="140"/>
      <c r="C25" s="105" t="s">
        <v>127</v>
      </c>
      <c r="D25" s="25">
        <v>70</v>
      </c>
      <c r="E25" s="26" t="s">
        <v>96</v>
      </c>
      <c r="F25" s="27">
        <v>190</v>
      </c>
      <c r="G25" s="33">
        <f>ROUND(D25*860/10200,1)</f>
        <v>5.9</v>
      </c>
      <c r="H25" s="26" t="s">
        <v>96</v>
      </c>
      <c r="I25" s="34">
        <f>ROUND(F25*860/10200,1)</f>
        <v>16</v>
      </c>
      <c r="J25" s="14" t="s">
        <v>44</v>
      </c>
      <c r="K25" s="15">
        <v>12.75</v>
      </c>
      <c r="L25" s="120">
        <f t="shared" si="1"/>
        <v>151.22916666666669</v>
      </c>
      <c r="M25" s="5" t="s">
        <v>128</v>
      </c>
      <c r="N25" s="6" t="s">
        <v>129</v>
      </c>
      <c r="O25" s="6" t="s">
        <v>130</v>
      </c>
      <c r="P25" s="7" t="s">
        <v>145</v>
      </c>
      <c r="Q25" s="16">
        <v>1</v>
      </c>
      <c r="R25" s="14" t="s">
        <v>45</v>
      </c>
      <c r="S25" s="5"/>
      <c r="T25" s="6"/>
      <c r="U25" s="6"/>
      <c r="V25" s="7"/>
      <c r="W25" s="16"/>
      <c r="X25" s="44"/>
    </row>
    <row r="26" spans="2:24" s="4" customFormat="1" ht="16.5" customHeight="1" thickBot="1">
      <c r="B26" s="140"/>
      <c r="C26" s="105" t="s">
        <v>111</v>
      </c>
      <c r="D26" s="25">
        <v>118.6</v>
      </c>
      <c r="E26" s="26" t="s">
        <v>96</v>
      </c>
      <c r="F26" s="27">
        <v>261</v>
      </c>
      <c r="G26" s="33">
        <f t="shared" si="2"/>
        <v>10</v>
      </c>
      <c r="H26" s="26" t="s">
        <v>96</v>
      </c>
      <c r="I26" s="34">
        <f t="shared" si="0"/>
        <v>22</v>
      </c>
      <c r="J26" s="14" t="s">
        <v>15</v>
      </c>
      <c r="K26" s="15">
        <v>15.3</v>
      </c>
      <c r="L26" s="120">
        <f t="shared" si="1"/>
        <v>181.47500000000002</v>
      </c>
      <c r="M26" s="5" t="s">
        <v>128</v>
      </c>
      <c r="N26" s="6" t="s">
        <v>129</v>
      </c>
      <c r="O26" s="6" t="s">
        <v>130</v>
      </c>
      <c r="P26" s="7" t="s">
        <v>152</v>
      </c>
      <c r="Q26" s="16">
        <v>1</v>
      </c>
      <c r="R26" s="14" t="s">
        <v>17</v>
      </c>
      <c r="S26" s="5"/>
      <c r="T26" s="6"/>
      <c r="U26" s="6"/>
      <c r="V26" s="7"/>
      <c r="W26" s="16"/>
      <c r="X26" s="44"/>
    </row>
    <row r="27" spans="2:24" s="4" customFormat="1" ht="16.5" customHeight="1" thickBot="1">
      <c r="B27" s="140"/>
      <c r="C27" s="105" t="s">
        <v>112</v>
      </c>
      <c r="D27" s="25">
        <v>190</v>
      </c>
      <c r="E27" s="26" t="s">
        <v>96</v>
      </c>
      <c r="F27" s="27">
        <v>310</v>
      </c>
      <c r="G27" s="33">
        <f t="shared" si="2"/>
        <v>16</v>
      </c>
      <c r="H27" s="26" t="s">
        <v>96</v>
      </c>
      <c r="I27" s="34">
        <f t="shared" si="0"/>
        <v>26.1</v>
      </c>
      <c r="J27" s="14" t="s">
        <v>15</v>
      </c>
      <c r="K27" s="17">
        <v>20.4</v>
      </c>
      <c r="L27" s="121">
        <f t="shared" si="1"/>
        <v>241.96666666666667</v>
      </c>
      <c r="M27" s="5" t="s">
        <v>128</v>
      </c>
      <c r="N27" s="6" t="s">
        <v>129</v>
      </c>
      <c r="O27" s="6" t="s">
        <v>130</v>
      </c>
      <c r="P27" s="7" t="s">
        <v>153</v>
      </c>
      <c r="Q27" s="16">
        <v>1</v>
      </c>
      <c r="R27" s="18" t="s">
        <v>18</v>
      </c>
      <c r="S27" s="5"/>
      <c r="T27" s="6"/>
      <c r="U27" s="6"/>
      <c r="V27" s="7"/>
      <c r="W27" s="16"/>
      <c r="X27" s="45"/>
    </row>
    <row r="28" spans="2:24" s="4" customFormat="1" ht="16.5" customHeight="1" thickBot="1">
      <c r="B28" s="140"/>
      <c r="C28" s="105" t="s">
        <v>193</v>
      </c>
      <c r="D28" s="25">
        <v>178</v>
      </c>
      <c r="E28" s="26" t="s">
        <v>96</v>
      </c>
      <c r="F28" s="27">
        <v>391</v>
      </c>
      <c r="G28" s="33">
        <f t="shared" si="2"/>
        <v>15</v>
      </c>
      <c r="H28" s="26" t="s">
        <v>96</v>
      </c>
      <c r="I28" s="34">
        <f t="shared" si="0"/>
        <v>33</v>
      </c>
      <c r="J28" s="14" t="s">
        <v>19</v>
      </c>
      <c r="K28" s="15">
        <v>27.06</v>
      </c>
      <c r="L28" s="120">
        <f t="shared" si="1"/>
        <v>320.96166666666664</v>
      </c>
      <c r="M28" s="5" t="s">
        <v>134</v>
      </c>
      <c r="N28" s="6" t="s">
        <v>135</v>
      </c>
      <c r="O28" s="6" t="s">
        <v>130</v>
      </c>
      <c r="P28" s="7" t="s">
        <v>153</v>
      </c>
      <c r="Q28" s="16">
        <v>1</v>
      </c>
      <c r="R28" s="14" t="s">
        <v>20</v>
      </c>
      <c r="S28" s="5" t="s">
        <v>134</v>
      </c>
      <c r="T28" s="6" t="s">
        <v>135</v>
      </c>
      <c r="U28" s="6" t="s">
        <v>130</v>
      </c>
      <c r="V28" s="7" t="s">
        <v>145</v>
      </c>
      <c r="W28" s="16">
        <v>1</v>
      </c>
      <c r="X28" s="44" t="s">
        <v>21</v>
      </c>
    </row>
    <row r="29" spans="2:24" s="4" customFormat="1" ht="16.5" customHeight="1" thickBot="1">
      <c r="B29" s="140"/>
      <c r="C29" s="105" t="s">
        <v>105</v>
      </c>
      <c r="D29" s="25">
        <v>119</v>
      </c>
      <c r="E29" s="26" t="s">
        <v>96</v>
      </c>
      <c r="F29" s="27">
        <v>350</v>
      </c>
      <c r="G29" s="33">
        <f>ROUND(D29*860/10200,1)</f>
        <v>10</v>
      </c>
      <c r="H29" s="26" t="s">
        <v>96</v>
      </c>
      <c r="I29" s="34">
        <f>ROUND(F29*860/10200,1)</f>
        <v>29.5</v>
      </c>
      <c r="J29" s="14" t="s">
        <v>19</v>
      </c>
      <c r="K29" s="15">
        <v>22.9</v>
      </c>
      <c r="L29" s="120">
        <f t="shared" si="1"/>
        <v>271.61944444444447</v>
      </c>
      <c r="M29" s="5" t="s">
        <v>128</v>
      </c>
      <c r="N29" s="6" t="s">
        <v>133</v>
      </c>
      <c r="O29" s="6" t="s">
        <v>136</v>
      </c>
      <c r="P29" s="7" t="s">
        <v>152</v>
      </c>
      <c r="Q29" s="16">
        <v>1</v>
      </c>
      <c r="R29" s="14" t="s">
        <v>46</v>
      </c>
      <c r="S29" s="5" t="s">
        <v>128</v>
      </c>
      <c r="T29" s="6" t="s">
        <v>173</v>
      </c>
      <c r="U29" s="6" t="s">
        <v>136</v>
      </c>
      <c r="V29" s="7" t="s">
        <v>145</v>
      </c>
      <c r="W29" s="16">
        <v>1</v>
      </c>
      <c r="X29" s="44" t="s">
        <v>47</v>
      </c>
    </row>
    <row r="30" spans="2:24" s="4" customFormat="1" ht="16.5" customHeight="1" thickBot="1">
      <c r="B30" s="140"/>
      <c r="C30" s="105" t="s">
        <v>106</v>
      </c>
      <c r="D30" s="25">
        <v>160</v>
      </c>
      <c r="E30" s="26" t="s">
        <v>96</v>
      </c>
      <c r="F30" s="27">
        <v>450</v>
      </c>
      <c r="G30" s="33">
        <f t="shared" si="2"/>
        <v>13.5</v>
      </c>
      <c r="H30" s="26" t="s">
        <v>96</v>
      </c>
      <c r="I30" s="34">
        <f t="shared" si="0"/>
        <v>37.9</v>
      </c>
      <c r="J30" s="14" t="s">
        <v>19</v>
      </c>
      <c r="K30" s="15">
        <v>29.14</v>
      </c>
      <c r="L30" s="120">
        <f t="shared" si="1"/>
        <v>345.6327777777778</v>
      </c>
      <c r="M30" s="5" t="s">
        <v>131</v>
      </c>
      <c r="N30" s="6" t="s">
        <v>132</v>
      </c>
      <c r="O30" s="6" t="s">
        <v>130</v>
      </c>
      <c r="P30" s="7" t="s">
        <v>153</v>
      </c>
      <c r="Q30" s="16">
        <v>1</v>
      </c>
      <c r="R30" s="14" t="s">
        <v>22</v>
      </c>
      <c r="S30" s="5" t="s">
        <v>131</v>
      </c>
      <c r="T30" s="6" t="s">
        <v>132</v>
      </c>
      <c r="U30" s="6" t="s">
        <v>130</v>
      </c>
      <c r="V30" s="7" t="s">
        <v>152</v>
      </c>
      <c r="W30" s="16">
        <v>1</v>
      </c>
      <c r="X30" s="44" t="s">
        <v>23</v>
      </c>
    </row>
    <row r="31" spans="2:24" s="4" customFormat="1" ht="16.5" customHeight="1" thickBot="1">
      <c r="B31" s="140"/>
      <c r="C31" s="105" t="s">
        <v>107</v>
      </c>
      <c r="D31" s="25">
        <v>130</v>
      </c>
      <c r="E31" s="26" t="s">
        <v>96</v>
      </c>
      <c r="F31" s="27">
        <v>450</v>
      </c>
      <c r="G31" s="33">
        <f>ROUND(D31*860/10200,1)</f>
        <v>11</v>
      </c>
      <c r="H31" s="26" t="s">
        <v>96</v>
      </c>
      <c r="I31" s="34">
        <f>ROUND(F31*860/10200,1)</f>
        <v>37.9</v>
      </c>
      <c r="J31" s="14" t="s">
        <v>19</v>
      </c>
      <c r="K31" s="15">
        <v>22.9</v>
      </c>
      <c r="L31" s="120">
        <f t="shared" si="1"/>
        <v>271.61944444444447</v>
      </c>
      <c r="M31" s="5" t="s">
        <v>128</v>
      </c>
      <c r="N31" s="6" t="s">
        <v>133</v>
      </c>
      <c r="O31" s="6" t="s">
        <v>136</v>
      </c>
      <c r="P31" s="7" t="s">
        <v>152</v>
      </c>
      <c r="Q31" s="16">
        <v>1</v>
      </c>
      <c r="R31" s="14" t="s">
        <v>46</v>
      </c>
      <c r="S31" s="5" t="s">
        <v>128</v>
      </c>
      <c r="T31" s="6" t="s">
        <v>173</v>
      </c>
      <c r="U31" s="6" t="s">
        <v>136</v>
      </c>
      <c r="V31" s="7" t="s">
        <v>145</v>
      </c>
      <c r="W31" s="16">
        <v>1</v>
      </c>
      <c r="X31" s="44" t="s">
        <v>47</v>
      </c>
    </row>
    <row r="32" spans="2:24" s="4" customFormat="1" ht="16.5" customHeight="1" thickBot="1">
      <c r="B32" s="140"/>
      <c r="C32" s="105" t="s">
        <v>114</v>
      </c>
      <c r="D32" s="25">
        <v>250</v>
      </c>
      <c r="E32" s="26" t="s">
        <v>96</v>
      </c>
      <c r="F32" s="27">
        <v>600</v>
      </c>
      <c r="G32" s="33">
        <f t="shared" si="2"/>
        <v>21.1</v>
      </c>
      <c r="H32" s="26" t="s">
        <v>96</v>
      </c>
      <c r="I32" s="34">
        <f t="shared" si="0"/>
        <v>50.6</v>
      </c>
      <c r="J32" s="14" t="s">
        <v>19</v>
      </c>
      <c r="K32" s="15">
        <v>37.47</v>
      </c>
      <c r="L32" s="120">
        <f t="shared" si="1"/>
        <v>444.43583333333333</v>
      </c>
      <c r="M32" s="5" t="s">
        <v>131</v>
      </c>
      <c r="N32" s="6" t="s">
        <v>132</v>
      </c>
      <c r="O32" s="6" t="s">
        <v>136</v>
      </c>
      <c r="P32" s="7" t="s">
        <v>147</v>
      </c>
      <c r="Q32" s="16">
        <v>1</v>
      </c>
      <c r="R32" s="14" t="s">
        <v>24</v>
      </c>
      <c r="S32" s="5" t="s">
        <v>131</v>
      </c>
      <c r="T32" s="6" t="s">
        <v>132</v>
      </c>
      <c r="U32" s="6" t="s">
        <v>136</v>
      </c>
      <c r="V32" s="7" t="s">
        <v>153</v>
      </c>
      <c r="W32" s="16">
        <v>1</v>
      </c>
      <c r="X32" s="44" t="s">
        <v>25</v>
      </c>
    </row>
    <row r="33" spans="2:24" s="4" customFormat="1" ht="16.5" customHeight="1" thickBot="1">
      <c r="B33" s="140"/>
      <c r="C33" s="105" t="s">
        <v>115</v>
      </c>
      <c r="D33" s="25">
        <v>200</v>
      </c>
      <c r="E33" s="26" t="s">
        <v>96</v>
      </c>
      <c r="F33" s="27">
        <v>850</v>
      </c>
      <c r="G33" s="33">
        <f t="shared" si="2"/>
        <v>16.9</v>
      </c>
      <c r="H33" s="26" t="s">
        <v>96</v>
      </c>
      <c r="I33" s="34">
        <f t="shared" si="0"/>
        <v>71.7</v>
      </c>
      <c r="J33" s="14" t="s">
        <v>19</v>
      </c>
      <c r="K33" s="15">
        <v>50</v>
      </c>
      <c r="L33" s="120">
        <f t="shared" si="1"/>
        <v>593.0555555555555</v>
      </c>
      <c r="M33" s="5" t="s">
        <v>134</v>
      </c>
      <c r="N33" s="6" t="s">
        <v>135</v>
      </c>
      <c r="O33" s="6" t="s">
        <v>130</v>
      </c>
      <c r="P33" s="7" t="s">
        <v>154</v>
      </c>
      <c r="Q33" s="16">
        <v>1</v>
      </c>
      <c r="R33" s="14" t="s">
        <v>26</v>
      </c>
      <c r="S33" s="5" t="s">
        <v>134</v>
      </c>
      <c r="T33" s="6" t="s">
        <v>135</v>
      </c>
      <c r="U33" s="6" t="s">
        <v>130</v>
      </c>
      <c r="V33" s="7" t="s">
        <v>147</v>
      </c>
      <c r="W33" s="16">
        <v>1</v>
      </c>
      <c r="X33" s="44" t="s">
        <v>27</v>
      </c>
    </row>
    <row r="34" spans="2:24" s="4" customFormat="1" ht="16.5" customHeight="1" thickBot="1">
      <c r="B34" s="140"/>
      <c r="C34" s="105" t="s">
        <v>116</v>
      </c>
      <c r="D34" s="25">
        <v>200</v>
      </c>
      <c r="E34" s="26" t="s">
        <v>96</v>
      </c>
      <c r="F34" s="27">
        <v>750</v>
      </c>
      <c r="G34" s="33">
        <f>ROUND(D34*860/10200,1)</f>
        <v>16.9</v>
      </c>
      <c r="H34" s="26" t="s">
        <v>96</v>
      </c>
      <c r="I34" s="34">
        <f>ROUND(F34*860/10200,1)</f>
        <v>63.2</v>
      </c>
      <c r="J34" s="14" t="s">
        <v>19</v>
      </c>
      <c r="K34" s="15">
        <v>55.2</v>
      </c>
      <c r="L34" s="120">
        <f t="shared" si="1"/>
        <v>654.7333333333335</v>
      </c>
      <c r="M34" s="5" t="s">
        <v>128</v>
      </c>
      <c r="N34" s="6" t="s">
        <v>133</v>
      </c>
      <c r="O34" s="6" t="s">
        <v>136</v>
      </c>
      <c r="P34" s="7" t="s">
        <v>163</v>
      </c>
      <c r="Q34" s="16">
        <v>1</v>
      </c>
      <c r="R34" s="14" t="s">
        <v>48</v>
      </c>
      <c r="S34" s="5" t="s">
        <v>128</v>
      </c>
      <c r="T34" s="6" t="s">
        <v>173</v>
      </c>
      <c r="U34" s="6" t="s">
        <v>136</v>
      </c>
      <c r="V34" s="7" t="s">
        <v>163</v>
      </c>
      <c r="W34" s="16">
        <v>1</v>
      </c>
      <c r="X34" s="44" t="s">
        <v>48</v>
      </c>
    </row>
    <row r="35" spans="2:24" s="4" customFormat="1" ht="16.5" customHeight="1" thickBot="1">
      <c r="B35" s="140"/>
      <c r="C35" s="105" t="s">
        <v>117</v>
      </c>
      <c r="D35" s="25">
        <v>320</v>
      </c>
      <c r="E35" s="26" t="s">
        <v>96</v>
      </c>
      <c r="F35" s="27">
        <v>1050</v>
      </c>
      <c r="G35" s="33">
        <f t="shared" si="2"/>
        <v>27</v>
      </c>
      <c r="H35" s="26" t="s">
        <v>96</v>
      </c>
      <c r="I35" s="34">
        <f t="shared" si="0"/>
        <v>88.5</v>
      </c>
      <c r="J35" s="14" t="s">
        <v>19</v>
      </c>
      <c r="K35" s="15">
        <v>65</v>
      </c>
      <c r="L35" s="120">
        <f t="shared" si="1"/>
        <v>770.9722222222222</v>
      </c>
      <c r="M35" s="5" t="s">
        <v>134</v>
      </c>
      <c r="N35" s="6" t="s">
        <v>135</v>
      </c>
      <c r="O35" s="6" t="s">
        <v>130</v>
      </c>
      <c r="P35" s="7" t="s">
        <v>155</v>
      </c>
      <c r="Q35" s="16">
        <v>1</v>
      </c>
      <c r="R35" s="14" t="s">
        <v>28</v>
      </c>
      <c r="S35" s="5" t="s">
        <v>134</v>
      </c>
      <c r="T35" s="6" t="s">
        <v>135</v>
      </c>
      <c r="U35" s="6" t="s">
        <v>130</v>
      </c>
      <c r="V35" s="7" t="s">
        <v>163</v>
      </c>
      <c r="W35" s="16">
        <v>1</v>
      </c>
      <c r="X35" s="44" t="s">
        <v>29</v>
      </c>
    </row>
    <row r="36" spans="2:24" s="4" customFormat="1" ht="16.5" customHeight="1" thickBot="1">
      <c r="B36" s="140"/>
      <c r="C36" s="105" t="s">
        <v>118</v>
      </c>
      <c r="D36" s="25">
        <v>400</v>
      </c>
      <c r="E36" s="26" t="s">
        <v>96</v>
      </c>
      <c r="F36" s="27">
        <v>1300</v>
      </c>
      <c r="G36" s="33">
        <f t="shared" si="2"/>
        <v>33.7</v>
      </c>
      <c r="H36" s="26" t="s">
        <v>96</v>
      </c>
      <c r="I36" s="34">
        <f t="shared" si="0"/>
        <v>109.6</v>
      </c>
      <c r="J36" s="14" t="s">
        <v>19</v>
      </c>
      <c r="K36" s="15">
        <v>83.3</v>
      </c>
      <c r="L36" s="120">
        <f t="shared" si="1"/>
        <v>988.0305555555556</v>
      </c>
      <c r="M36" s="5" t="s">
        <v>134</v>
      </c>
      <c r="N36" s="6" t="s">
        <v>135</v>
      </c>
      <c r="O36" s="6" t="s">
        <v>130</v>
      </c>
      <c r="P36" s="7" t="s">
        <v>156</v>
      </c>
      <c r="Q36" s="16">
        <v>1</v>
      </c>
      <c r="R36" s="14" t="s">
        <v>30</v>
      </c>
      <c r="S36" s="5" t="s">
        <v>134</v>
      </c>
      <c r="T36" s="6" t="s">
        <v>135</v>
      </c>
      <c r="U36" s="6" t="s">
        <v>130</v>
      </c>
      <c r="V36" s="7" t="s">
        <v>155</v>
      </c>
      <c r="W36" s="16">
        <v>1</v>
      </c>
      <c r="X36" s="44" t="s">
        <v>28</v>
      </c>
    </row>
    <row r="37" spans="2:24" s="4" customFormat="1" ht="16.5" customHeight="1" thickBot="1">
      <c r="B37" s="140"/>
      <c r="C37" s="105" t="s">
        <v>119</v>
      </c>
      <c r="D37" s="25">
        <v>500</v>
      </c>
      <c r="E37" s="26" t="s">
        <v>96</v>
      </c>
      <c r="F37" s="27">
        <v>1600</v>
      </c>
      <c r="G37" s="33">
        <f t="shared" si="2"/>
        <v>42.2</v>
      </c>
      <c r="H37" s="26" t="s">
        <v>96</v>
      </c>
      <c r="I37" s="34">
        <f t="shared" si="0"/>
        <v>134.9</v>
      </c>
      <c r="J37" s="14" t="s">
        <v>19</v>
      </c>
      <c r="K37" s="15">
        <v>93</v>
      </c>
      <c r="L37" s="120">
        <f t="shared" si="1"/>
        <v>1103.0833333333335</v>
      </c>
      <c r="M37" s="5" t="s">
        <v>137</v>
      </c>
      <c r="N37" s="6" t="s">
        <v>138</v>
      </c>
      <c r="O37" s="6" t="s">
        <v>136</v>
      </c>
      <c r="P37" s="7" t="s">
        <v>157</v>
      </c>
      <c r="Q37" s="16">
        <v>1</v>
      </c>
      <c r="R37" s="14" t="s">
        <v>31</v>
      </c>
      <c r="S37" s="5" t="s">
        <v>137</v>
      </c>
      <c r="T37" s="6" t="s">
        <v>138</v>
      </c>
      <c r="U37" s="6" t="s">
        <v>136</v>
      </c>
      <c r="V37" s="7" t="s">
        <v>175</v>
      </c>
      <c r="W37" s="16">
        <v>1</v>
      </c>
      <c r="X37" s="44" t="s">
        <v>32</v>
      </c>
    </row>
    <row r="38" spans="2:24" s="4" customFormat="1" ht="16.5" customHeight="1" thickBot="1">
      <c r="B38" s="140"/>
      <c r="C38" s="105" t="s">
        <v>120</v>
      </c>
      <c r="D38" s="25">
        <v>800</v>
      </c>
      <c r="E38" s="26" t="s">
        <v>96</v>
      </c>
      <c r="F38" s="27">
        <v>2100</v>
      </c>
      <c r="G38" s="33">
        <f t="shared" si="2"/>
        <v>67.5</v>
      </c>
      <c r="H38" s="26" t="s">
        <v>96</v>
      </c>
      <c r="I38" s="34">
        <f t="shared" si="0"/>
        <v>177.1</v>
      </c>
      <c r="J38" s="14" t="s">
        <v>19</v>
      </c>
      <c r="K38" s="15">
        <v>129.6</v>
      </c>
      <c r="L38" s="120">
        <f t="shared" si="1"/>
        <v>1537.2</v>
      </c>
      <c r="M38" s="5" t="s">
        <v>137</v>
      </c>
      <c r="N38" s="6" t="s">
        <v>138</v>
      </c>
      <c r="O38" s="6" t="s">
        <v>136</v>
      </c>
      <c r="P38" s="7" t="s">
        <v>158</v>
      </c>
      <c r="Q38" s="16">
        <v>1</v>
      </c>
      <c r="R38" s="14" t="s">
        <v>33</v>
      </c>
      <c r="S38" s="5" t="s">
        <v>137</v>
      </c>
      <c r="T38" s="6" t="s">
        <v>138</v>
      </c>
      <c r="U38" s="6" t="s">
        <v>136</v>
      </c>
      <c r="V38" s="7" t="s">
        <v>176</v>
      </c>
      <c r="W38" s="16">
        <v>1</v>
      </c>
      <c r="X38" s="44" t="s">
        <v>34</v>
      </c>
    </row>
    <row r="39" spans="2:24" s="4" customFormat="1" ht="16.5" customHeight="1" thickBot="1">
      <c r="B39" s="140"/>
      <c r="C39" s="105" t="s">
        <v>121</v>
      </c>
      <c r="D39" s="25">
        <v>873</v>
      </c>
      <c r="E39" s="26" t="s">
        <v>96</v>
      </c>
      <c r="F39" s="27">
        <v>3186</v>
      </c>
      <c r="G39" s="33">
        <f t="shared" si="2"/>
        <v>73.6</v>
      </c>
      <c r="H39" s="26" t="s">
        <v>96</v>
      </c>
      <c r="I39" s="34">
        <f t="shared" si="0"/>
        <v>268.6</v>
      </c>
      <c r="J39" s="14" t="s">
        <v>35</v>
      </c>
      <c r="K39" s="15">
        <v>173.05</v>
      </c>
      <c r="L39" s="120">
        <f t="shared" si="1"/>
        <v>2052.5652777777777</v>
      </c>
      <c r="M39" s="5" t="s">
        <v>137</v>
      </c>
      <c r="N39" s="6" t="s">
        <v>138</v>
      </c>
      <c r="O39" s="6" t="s">
        <v>136</v>
      </c>
      <c r="P39" s="7" t="s">
        <v>159</v>
      </c>
      <c r="Q39" s="16">
        <v>1</v>
      </c>
      <c r="R39" s="14" t="s">
        <v>36</v>
      </c>
      <c r="S39" s="5" t="s">
        <v>137</v>
      </c>
      <c r="T39" s="6" t="s">
        <v>138</v>
      </c>
      <c r="U39" s="6" t="s">
        <v>136</v>
      </c>
      <c r="V39" s="7" t="s">
        <v>167</v>
      </c>
      <c r="W39" s="16">
        <v>2</v>
      </c>
      <c r="X39" s="44" t="s">
        <v>37</v>
      </c>
    </row>
    <row r="40" spans="2:24" s="4" customFormat="1" ht="16.5" customHeight="1" thickBot="1">
      <c r="B40" s="140"/>
      <c r="C40" s="105" t="s">
        <v>122</v>
      </c>
      <c r="D40" s="25">
        <v>1304</v>
      </c>
      <c r="E40" s="26" t="s">
        <v>96</v>
      </c>
      <c r="F40" s="27">
        <v>3854</v>
      </c>
      <c r="G40" s="33">
        <f t="shared" si="2"/>
        <v>109.9</v>
      </c>
      <c r="H40" s="26" t="s">
        <v>96</v>
      </c>
      <c r="I40" s="34">
        <f t="shared" si="0"/>
        <v>324.9</v>
      </c>
      <c r="J40" s="14" t="s">
        <v>35</v>
      </c>
      <c r="K40" s="15">
        <v>221.14</v>
      </c>
      <c r="L40" s="120">
        <f t="shared" si="1"/>
        <v>2622.966111111111</v>
      </c>
      <c r="M40" s="5" t="s">
        <v>137</v>
      </c>
      <c r="N40" s="6" t="s">
        <v>138</v>
      </c>
      <c r="O40" s="6" t="s">
        <v>136</v>
      </c>
      <c r="P40" s="7" t="s">
        <v>160</v>
      </c>
      <c r="Q40" s="16">
        <v>1</v>
      </c>
      <c r="R40" s="14" t="s">
        <v>38</v>
      </c>
      <c r="S40" s="5" t="s">
        <v>137</v>
      </c>
      <c r="T40" s="6" t="s">
        <v>138</v>
      </c>
      <c r="U40" s="6" t="s">
        <v>136</v>
      </c>
      <c r="V40" s="7" t="s">
        <v>177</v>
      </c>
      <c r="W40" s="16">
        <v>2</v>
      </c>
      <c r="X40" s="44" t="s">
        <v>39</v>
      </c>
    </row>
    <row r="41" spans="2:24" s="4" customFormat="1" ht="16.5" customHeight="1" thickBot="1">
      <c r="B41" s="141"/>
      <c r="C41" s="108" t="s">
        <v>123</v>
      </c>
      <c r="D41" s="28">
        <v>1364</v>
      </c>
      <c r="E41" s="29" t="s">
        <v>96</v>
      </c>
      <c r="F41" s="30">
        <v>4151</v>
      </c>
      <c r="G41" s="35">
        <f t="shared" si="2"/>
        <v>115</v>
      </c>
      <c r="H41" s="29" t="s">
        <v>96</v>
      </c>
      <c r="I41" s="36">
        <f t="shared" si="0"/>
        <v>350</v>
      </c>
      <c r="J41" s="19" t="s">
        <v>40</v>
      </c>
      <c r="K41" s="20">
        <v>259.6</v>
      </c>
      <c r="L41" s="124">
        <f t="shared" si="1"/>
        <v>3079.144444444445</v>
      </c>
      <c r="M41" s="40" t="s">
        <v>137</v>
      </c>
      <c r="N41" s="41" t="s">
        <v>138</v>
      </c>
      <c r="O41" s="41" t="s">
        <v>136</v>
      </c>
      <c r="P41" s="42" t="s">
        <v>160</v>
      </c>
      <c r="Q41" s="21">
        <v>1</v>
      </c>
      <c r="R41" s="19" t="s">
        <v>38</v>
      </c>
      <c r="S41" s="40" t="s">
        <v>137</v>
      </c>
      <c r="T41" s="41" t="s">
        <v>138</v>
      </c>
      <c r="U41" s="41" t="s">
        <v>136</v>
      </c>
      <c r="V41" s="42" t="s">
        <v>176</v>
      </c>
      <c r="W41" s="21">
        <v>2</v>
      </c>
      <c r="X41" s="46" t="s">
        <v>34</v>
      </c>
    </row>
    <row r="42" ht="13.5" customHeight="1" thickTop="1"/>
  </sheetData>
  <sheetProtection selectLockedCells="1" selectUnlockedCells="1"/>
  <mergeCells count="13">
    <mergeCell ref="B20:B41"/>
    <mergeCell ref="B6:B19"/>
    <mergeCell ref="D4:I4"/>
    <mergeCell ref="M5:P5"/>
    <mergeCell ref="S5:V5"/>
    <mergeCell ref="K3:L3"/>
    <mergeCell ref="K4:L4"/>
    <mergeCell ref="D5:F5"/>
    <mergeCell ref="G5:I5"/>
    <mergeCell ref="D3:I3"/>
    <mergeCell ref="C2:X2"/>
    <mergeCell ref="M3:R3"/>
    <mergeCell ref="S3:X3"/>
  </mergeCells>
  <printOptions/>
  <pageMargins left="0.7874015748031497" right="0.1968503937007874" top="0.3937007874015748" bottom="0.3937007874015748" header="0.03937007874015748" footer="0.11811023622047245"/>
  <pageSetup horizontalDpi="300" verticalDpi="300" orientation="landscape" paperSize="9" scale="82"/>
  <headerFooter alignWithMargins="0">
    <oddFooter>&amp;L&amp;"Arial,Corsivo"&amp;8 03/2013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41"/>
  <sheetViews>
    <sheetView workbookViewId="0" topLeftCell="A1">
      <selection activeCell="B21" sqref="B21"/>
    </sheetView>
  </sheetViews>
  <sheetFormatPr defaultColWidth="9.00390625" defaultRowHeight="13.5" customHeight="1"/>
  <cols>
    <col min="1" max="1" width="2.140625" style="0" customWidth="1"/>
    <col min="2" max="2" width="3.8515625" style="0" customWidth="1"/>
    <col min="3" max="3" width="19.8515625" style="1" customWidth="1"/>
    <col min="4" max="4" width="5.421875" style="1" bestFit="1" customWidth="1"/>
    <col min="5" max="5" width="2.28125" style="1" customWidth="1"/>
    <col min="6" max="6" width="5.421875" style="1" bestFit="1" customWidth="1"/>
    <col min="7" max="7" width="5.28125" style="1" customWidth="1"/>
    <col min="8" max="8" width="2.28125" style="1" customWidth="1"/>
    <col min="9" max="9" width="5.28125" style="1" customWidth="1"/>
    <col min="10" max="10" width="10.28125" style="1" customWidth="1"/>
    <col min="11" max="12" width="8.140625" style="1" customWidth="1"/>
    <col min="13" max="13" width="9.8515625" style="1" customWidth="1"/>
    <col min="14" max="14" width="4.00390625" style="1" bestFit="1" customWidth="1"/>
    <col min="15" max="15" width="3.28125" style="1" bestFit="1" customWidth="1"/>
    <col min="16" max="16" width="9.140625" style="1" bestFit="1" customWidth="1"/>
    <col min="17" max="17" width="7.00390625" style="1" bestFit="1" customWidth="1"/>
    <col min="18" max="18" width="12.421875" style="1" customWidth="1"/>
    <col min="19" max="19" width="9.8515625" style="1" customWidth="1"/>
    <col min="20" max="20" width="4.00390625" style="1" bestFit="1" customWidth="1"/>
    <col min="21" max="21" width="3.28125" style="1" bestFit="1" customWidth="1"/>
    <col min="22" max="22" width="9.140625" style="1" bestFit="1" customWidth="1"/>
    <col min="23" max="23" width="7.00390625" style="1" bestFit="1" customWidth="1"/>
    <col min="24" max="24" width="12.421875" style="1" customWidth="1"/>
    <col min="25" max="25" width="9.00390625" style="0" customWidth="1"/>
  </cols>
  <sheetData>
    <row r="1" ht="3" customHeight="1" thickBot="1"/>
    <row r="2" spans="3:24" ht="30" customHeight="1" thickTop="1">
      <c r="C2" s="147" t="s">
        <v>219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</row>
    <row r="3" spans="3:24" s="4" customFormat="1" ht="16.5" customHeight="1">
      <c r="C3" s="101" t="s">
        <v>209</v>
      </c>
      <c r="D3" s="134" t="s">
        <v>211</v>
      </c>
      <c r="E3" s="134"/>
      <c r="F3" s="134"/>
      <c r="G3" s="134"/>
      <c r="H3" s="134"/>
      <c r="I3" s="134"/>
      <c r="J3" s="2" t="s">
        <v>203</v>
      </c>
      <c r="K3" s="128" t="s">
        <v>212</v>
      </c>
      <c r="L3" s="129"/>
      <c r="M3" s="128" t="s">
        <v>215</v>
      </c>
      <c r="N3" s="138"/>
      <c r="O3" s="138"/>
      <c r="P3" s="138"/>
      <c r="Q3" s="138"/>
      <c r="R3" s="129"/>
      <c r="S3" s="128" t="s">
        <v>216</v>
      </c>
      <c r="T3" s="138"/>
      <c r="U3" s="138"/>
      <c r="V3" s="138"/>
      <c r="W3" s="138"/>
      <c r="X3" s="139"/>
    </row>
    <row r="4" spans="3:24" s="4" customFormat="1" ht="16.5" customHeight="1">
      <c r="C4" s="102" t="s">
        <v>210</v>
      </c>
      <c r="D4" s="143" t="s">
        <v>210</v>
      </c>
      <c r="E4" s="143"/>
      <c r="F4" s="143"/>
      <c r="G4" s="143"/>
      <c r="H4" s="143"/>
      <c r="I4" s="143"/>
      <c r="J4" s="3" t="s">
        <v>204</v>
      </c>
      <c r="K4" s="130" t="s">
        <v>213</v>
      </c>
      <c r="L4" s="131"/>
      <c r="M4" s="8"/>
      <c r="N4" s="9"/>
      <c r="O4" s="9"/>
      <c r="P4" s="9"/>
      <c r="Q4" s="9"/>
      <c r="R4" s="10"/>
      <c r="S4" s="8"/>
      <c r="T4" s="9"/>
      <c r="U4" s="9"/>
      <c r="V4" s="9"/>
      <c r="W4" s="9"/>
      <c r="X4" s="51"/>
    </row>
    <row r="5" spans="3:24" s="4" customFormat="1" ht="16.5" customHeight="1" thickBot="1">
      <c r="C5" s="103"/>
      <c r="D5" s="132" t="s">
        <v>205</v>
      </c>
      <c r="E5" s="132"/>
      <c r="F5" s="132"/>
      <c r="G5" s="133" t="s">
        <v>206</v>
      </c>
      <c r="H5" s="133"/>
      <c r="I5" s="133"/>
      <c r="J5" s="49" t="s">
        <v>207</v>
      </c>
      <c r="K5" s="53" t="s">
        <v>206</v>
      </c>
      <c r="L5" s="118" t="s">
        <v>205</v>
      </c>
      <c r="M5" s="144" t="s">
        <v>209</v>
      </c>
      <c r="N5" s="145"/>
      <c r="O5" s="145"/>
      <c r="P5" s="146"/>
      <c r="Q5" s="50" t="s">
        <v>214</v>
      </c>
      <c r="R5" s="52" t="s">
        <v>202</v>
      </c>
      <c r="S5" s="144" t="s">
        <v>209</v>
      </c>
      <c r="T5" s="145"/>
      <c r="U5" s="145"/>
      <c r="V5" s="146"/>
      <c r="W5" s="50" t="s">
        <v>214</v>
      </c>
      <c r="X5" s="54" t="s">
        <v>202</v>
      </c>
    </row>
    <row r="6" spans="1:32" ht="16.5" customHeight="1" thickBot="1" thickTop="1">
      <c r="A6" s="4"/>
      <c r="B6" s="142" t="s">
        <v>217</v>
      </c>
      <c r="C6" s="104" t="s">
        <v>66</v>
      </c>
      <c r="D6" s="47">
        <v>55</v>
      </c>
      <c r="E6" s="23" t="s">
        <v>96</v>
      </c>
      <c r="F6" s="48">
        <v>167</v>
      </c>
      <c r="G6" s="31">
        <f>ROUND(D6*860/9600,1)</f>
        <v>4.9</v>
      </c>
      <c r="H6" s="23" t="s">
        <v>96</v>
      </c>
      <c r="I6" s="32">
        <f>ROUND(F6*860/9600,1)</f>
        <v>15</v>
      </c>
      <c r="J6" s="11">
        <v>22</v>
      </c>
      <c r="K6" s="12">
        <v>10.8</v>
      </c>
      <c r="L6" s="119">
        <f>K6*41.5/3.6</f>
        <v>124.50000000000001</v>
      </c>
      <c r="M6" s="37" t="s">
        <v>134</v>
      </c>
      <c r="N6" s="38" t="s">
        <v>139</v>
      </c>
      <c r="O6" s="38" t="s">
        <v>136</v>
      </c>
      <c r="P6" s="39" t="s">
        <v>187</v>
      </c>
      <c r="Q6" s="13">
        <v>1</v>
      </c>
      <c r="R6" s="11" t="s">
        <v>67</v>
      </c>
      <c r="S6" s="37"/>
      <c r="T6" s="38"/>
      <c r="U6" s="38"/>
      <c r="V6" s="39"/>
      <c r="W6" s="13"/>
      <c r="X6" s="43"/>
      <c r="Y6" s="1"/>
      <c r="Z6" s="1"/>
      <c r="AA6" s="1"/>
      <c r="AB6" s="1"/>
      <c r="AC6" s="1"/>
      <c r="AD6" s="1"/>
      <c r="AE6" s="1"/>
      <c r="AF6" s="1"/>
    </row>
    <row r="7" spans="1:32" ht="16.5" customHeight="1" thickBot="1">
      <c r="A7" s="4"/>
      <c r="B7" s="140"/>
      <c r="C7" s="105" t="s">
        <v>68</v>
      </c>
      <c r="D7" s="25">
        <v>134</v>
      </c>
      <c r="E7" s="26" t="s">
        <v>96</v>
      </c>
      <c r="F7" s="27">
        <v>245</v>
      </c>
      <c r="G7" s="33">
        <f>ROUND(D7*860/9600,1)</f>
        <v>12</v>
      </c>
      <c r="H7" s="26" t="s">
        <v>96</v>
      </c>
      <c r="I7" s="34">
        <f>ROUND(F7*860/9600,1)</f>
        <v>21.9</v>
      </c>
      <c r="J7" s="14">
        <v>22</v>
      </c>
      <c r="K7" s="15">
        <v>15.4</v>
      </c>
      <c r="L7" s="120">
        <f>K7*41.5/3.6</f>
        <v>177.52777777777777</v>
      </c>
      <c r="M7" s="5" t="s">
        <v>134</v>
      </c>
      <c r="N7" s="6" t="s">
        <v>139</v>
      </c>
      <c r="O7" s="6" t="s">
        <v>136</v>
      </c>
      <c r="P7" s="7" t="s">
        <v>169</v>
      </c>
      <c r="Q7" s="16">
        <v>1</v>
      </c>
      <c r="R7" s="14" t="s">
        <v>69</v>
      </c>
      <c r="S7" s="5"/>
      <c r="T7" s="6"/>
      <c r="U7" s="6"/>
      <c r="V7" s="7"/>
      <c r="W7" s="16"/>
      <c r="X7" s="44"/>
      <c r="Y7" s="1"/>
      <c r="Z7" s="1"/>
      <c r="AA7" s="1"/>
      <c r="AB7" s="1"/>
      <c r="AC7" s="1"/>
      <c r="AD7" s="1"/>
      <c r="AE7" s="1"/>
      <c r="AF7" s="1"/>
    </row>
    <row r="8" spans="1:32" ht="16.5" customHeight="1" thickBot="1">
      <c r="A8" s="4"/>
      <c r="B8" s="140"/>
      <c r="C8" s="105"/>
      <c r="D8" s="25"/>
      <c r="E8" s="26"/>
      <c r="F8" s="27"/>
      <c r="G8" s="33"/>
      <c r="H8" s="26"/>
      <c r="I8" s="34"/>
      <c r="J8" s="14"/>
      <c r="K8" s="15"/>
      <c r="L8" s="120"/>
      <c r="M8" s="5"/>
      <c r="N8" s="6" t="s">
        <v>180</v>
      </c>
      <c r="O8" s="6" t="s">
        <v>180</v>
      </c>
      <c r="P8" s="7" t="s">
        <v>180</v>
      </c>
      <c r="Q8" s="16"/>
      <c r="R8" s="14"/>
      <c r="S8" s="5"/>
      <c r="T8" s="6"/>
      <c r="U8" s="6"/>
      <c r="V8" s="7"/>
      <c r="W8" s="16"/>
      <c r="X8" s="44"/>
      <c r="Y8" s="1"/>
      <c r="Z8" s="1"/>
      <c r="AA8" s="1"/>
      <c r="AB8" s="1"/>
      <c r="AC8" s="1"/>
      <c r="AD8" s="1"/>
      <c r="AE8" s="1"/>
      <c r="AF8" s="1"/>
    </row>
    <row r="9" spans="1:32" ht="16.5" customHeight="1" thickBot="1">
      <c r="A9" s="4"/>
      <c r="B9" s="140"/>
      <c r="C9" s="106"/>
      <c r="D9" s="82"/>
      <c r="E9" s="83"/>
      <c r="F9" s="84"/>
      <c r="G9" s="85"/>
      <c r="H9" s="83"/>
      <c r="I9" s="86"/>
      <c r="J9" s="67"/>
      <c r="K9" s="87"/>
      <c r="L9" s="122"/>
      <c r="M9" s="63" t="s">
        <v>180</v>
      </c>
      <c r="N9" s="64" t="s">
        <v>180</v>
      </c>
      <c r="O9" s="64" t="s">
        <v>180</v>
      </c>
      <c r="P9" s="65" t="s">
        <v>180</v>
      </c>
      <c r="Q9" s="66"/>
      <c r="R9" s="67"/>
      <c r="S9" s="63"/>
      <c r="T9" s="64"/>
      <c r="U9" s="64"/>
      <c r="V9" s="65"/>
      <c r="W9" s="66"/>
      <c r="X9" s="88"/>
      <c r="Y9" s="1"/>
      <c r="Z9" s="1"/>
      <c r="AA9" s="1"/>
      <c r="AB9" s="1"/>
      <c r="AC9" s="1"/>
      <c r="AD9" s="1"/>
      <c r="AE9" s="1"/>
      <c r="AF9" s="1"/>
    </row>
    <row r="10" spans="1:32" ht="16.5" customHeight="1" thickBot="1">
      <c r="A10" s="4"/>
      <c r="B10" s="140" t="s">
        <v>218</v>
      </c>
      <c r="C10" s="107" t="s">
        <v>178</v>
      </c>
      <c r="D10" s="89">
        <v>89</v>
      </c>
      <c r="E10" s="90" t="s">
        <v>96</v>
      </c>
      <c r="F10" s="91">
        <v>189</v>
      </c>
      <c r="G10" s="92">
        <f>ROUND(D10*860/9600,1)</f>
        <v>8</v>
      </c>
      <c r="H10" s="90" t="s">
        <v>96</v>
      </c>
      <c r="I10" s="93">
        <f>ROUND(F10*860/9600,1)</f>
        <v>16.9</v>
      </c>
      <c r="J10" s="94" t="s">
        <v>70</v>
      </c>
      <c r="K10" s="95">
        <v>14.8</v>
      </c>
      <c r="L10" s="123">
        <f aca="true" t="shared" si="0" ref="L10:L20">K10*41.5/3.6</f>
        <v>170.61111111111111</v>
      </c>
      <c r="M10" s="96" t="s">
        <v>134</v>
      </c>
      <c r="N10" s="97" t="s">
        <v>139</v>
      </c>
      <c r="O10" s="97" t="s">
        <v>136</v>
      </c>
      <c r="P10" s="98" t="s">
        <v>181</v>
      </c>
      <c r="Q10" s="99">
        <v>1</v>
      </c>
      <c r="R10" s="94" t="s">
        <v>71</v>
      </c>
      <c r="S10" s="96"/>
      <c r="T10" s="97"/>
      <c r="U10" s="97"/>
      <c r="V10" s="98"/>
      <c r="W10" s="99"/>
      <c r="X10" s="100"/>
      <c r="Y10" s="1"/>
      <c r="Z10" s="1"/>
      <c r="AA10" s="1"/>
      <c r="AB10" s="1"/>
      <c r="AC10" s="1"/>
      <c r="AD10" s="1"/>
      <c r="AE10" s="1"/>
      <c r="AF10" s="1"/>
    </row>
    <row r="11" spans="1:32" ht="16.5" customHeight="1" thickBot="1">
      <c r="A11" s="4"/>
      <c r="B11" s="140"/>
      <c r="C11" s="105" t="s">
        <v>179</v>
      </c>
      <c r="D11" s="25">
        <v>189</v>
      </c>
      <c r="E11" s="26" t="s">
        <v>96</v>
      </c>
      <c r="F11" s="27">
        <v>390</v>
      </c>
      <c r="G11" s="33">
        <f aca="true" t="shared" si="1" ref="G11:G20">ROUND(D11*860/9600,1)</f>
        <v>16.9</v>
      </c>
      <c r="H11" s="26" t="s">
        <v>96</v>
      </c>
      <c r="I11" s="34">
        <f aca="true" t="shared" si="2" ref="I11:I20">ROUND(F11*860/9600,1)</f>
        <v>34.9</v>
      </c>
      <c r="J11" s="14" t="s">
        <v>70</v>
      </c>
      <c r="K11" s="15">
        <v>26.3</v>
      </c>
      <c r="L11" s="120">
        <f t="shared" si="0"/>
        <v>303.18055555555554</v>
      </c>
      <c r="M11" s="5" t="s">
        <v>134</v>
      </c>
      <c r="N11" s="6" t="s">
        <v>135</v>
      </c>
      <c r="O11" s="6" t="s">
        <v>136</v>
      </c>
      <c r="P11" s="7" t="s">
        <v>171</v>
      </c>
      <c r="Q11" s="16">
        <v>1</v>
      </c>
      <c r="R11" s="14" t="s">
        <v>56</v>
      </c>
      <c r="S11" s="5"/>
      <c r="T11" s="6"/>
      <c r="U11" s="6"/>
      <c r="V11" s="7"/>
      <c r="W11" s="16"/>
      <c r="X11" s="44"/>
      <c r="Y11" s="1"/>
      <c r="Z11" s="1"/>
      <c r="AA11" s="1"/>
      <c r="AB11" s="1"/>
      <c r="AC11" s="1"/>
      <c r="AD11" s="1"/>
      <c r="AE11" s="1"/>
      <c r="AF11" s="1"/>
    </row>
    <row r="12" spans="1:32" ht="16.5" customHeight="1" thickBot="1">
      <c r="A12" s="4"/>
      <c r="B12" s="140"/>
      <c r="C12" s="105" t="s">
        <v>72</v>
      </c>
      <c r="D12" s="25">
        <v>223</v>
      </c>
      <c r="E12" s="26" t="s">
        <v>96</v>
      </c>
      <c r="F12" s="27">
        <v>446</v>
      </c>
      <c r="G12" s="33">
        <f t="shared" si="1"/>
        <v>20</v>
      </c>
      <c r="H12" s="26" t="s">
        <v>96</v>
      </c>
      <c r="I12" s="34">
        <f t="shared" si="2"/>
        <v>40</v>
      </c>
      <c r="J12" s="14" t="s">
        <v>73</v>
      </c>
      <c r="K12" s="15">
        <v>32.9</v>
      </c>
      <c r="L12" s="120">
        <f t="shared" si="0"/>
        <v>379.26388888888886</v>
      </c>
      <c r="M12" s="5" t="s">
        <v>134</v>
      </c>
      <c r="N12" s="6" t="s">
        <v>135</v>
      </c>
      <c r="O12" s="6" t="s">
        <v>136</v>
      </c>
      <c r="P12" s="7" t="s">
        <v>170</v>
      </c>
      <c r="Q12" s="16">
        <v>1</v>
      </c>
      <c r="R12" s="14" t="s">
        <v>54</v>
      </c>
      <c r="S12" s="5" t="s">
        <v>134</v>
      </c>
      <c r="T12" s="6" t="s">
        <v>139</v>
      </c>
      <c r="U12" s="6" t="s">
        <v>136</v>
      </c>
      <c r="V12" s="7" t="s">
        <v>190</v>
      </c>
      <c r="W12" s="16">
        <v>1</v>
      </c>
      <c r="X12" s="44" t="s">
        <v>74</v>
      </c>
      <c r="Y12" s="1"/>
      <c r="Z12" s="1"/>
      <c r="AA12" s="1"/>
      <c r="AB12" s="1"/>
      <c r="AC12" s="1"/>
      <c r="AD12" s="1"/>
      <c r="AE12" s="1"/>
      <c r="AF12" s="1"/>
    </row>
    <row r="13" spans="1:32" ht="16.5" customHeight="1" thickBot="1">
      <c r="A13" s="4"/>
      <c r="B13" s="140"/>
      <c r="C13" s="105" t="s">
        <v>75</v>
      </c>
      <c r="D13" s="25">
        <v>312</v>
      </c>
      <c r="E13" s="26" t="s">
        <v>96</v>
      </c>
      <c r="F13" s="27">
        <v>558</v>
      </c>
      <c r="G13" s="33">
        <f t="shared" si="1"/>
        <v>28</v>
      </c>
      <c r="H13" s="26" t="s">
        <v>96</v>
      </c>
      <c r="I13" s="34">
        <f t="shared" si="2"/>
        <v>50</v>
      </c>
      <c r="J13" s="14" t="s">
        <v>73</v>
      </c>
      <c r="K13" s="15">
        <v>42.8</v>
      </c>
      <c r="L13" s="120">
        <f t="shared" si="0"/>
        <v>493.3888888888888</v>
      </c>
      <c r="M13" s="5" t="s">
        <v>134</v>
      </c>
      <c r="N13" s="6" t="s">
        <v>135</v>
      </c>
      <c r="O13" s="6" t="s">
        <v>136</v>
      </c>
      <c r="P13" s="7" t="s">
        <v>174</v>
      </c>
      <c r="Q13" s="16">
        <v>1</v>
      </c>
      <c r="R13" s="14" t="s">
        <v>57</v>
      </c>
      <c r="S13" s="5" t="s">
        <v>134</v>
      </c>
      <c r="T13" s="6" t="s">
        <v>139</v>
      </c>
      <c r="U13" s="6" t="s">
        <v>136</v>
      </c>
      <c r="V13" s="7" t="s">
        <v>190</v>
      </c>
      <c r="W13" s="16">
        <v>1</v>
      </c>
      <c r="X13" s="44" t="s">
        <v>74</v>
      </c>
      <c r="Y13" s="1"/>
      <c r="Z13" s="1"/>
      <c r="AA13" s="1"/>
      <c r="AB13" s="1"/>
      <c r="AC13" s="1"/>
      <c r="AD13" s="1"/>
      <c r="AE13" s="1"/>
      <c r="AF13" s="1"/>
    </row>
    <row r="14" spans="1:32" ht="16.5" customHeight="1" thickBot="1">
      <c r="A14" s="4"/>
      <c r="B14" s="140"/>
      <c r="C14" s="105" t="s">
        <v>76</v>
      </c>
      <c r="D14" s="25">
        <v>446</v>
      </c>
      <c r="E14" s="26" t="s">
        <v>96</v>
      </c>
      <c r="F14" s="27">
        <v>837</v>
      </c>
      <c r="G14" s="33">
        <f t="shared" si="1"/>
        <v>40</v>
      </c>
      <c r="H14" s="26" t="s">
        <v>96</v>
      </c>
      <c r="I14" s="34">
        <f t="shared" si="2"/>
        <v>75</v>
      </c>
      <c r="J14" s="14" t="s">
        <v>73</v>
      </c>
      <c r="K14" s="15">
        <v>56</v>
      </c>
      <c r="L14" s="120">
        <f t="shared" si="0"/>
        <v>645.5555555555555</v>
      </c>
      <c r="M14" s="5" t="s">
        <v>134</v>
      </c>
      <c r="N14" s="6" t="s">
        <v>188</v>
      </c>
      <c r="O14" s="6" t="s">
        <v>136</v>
      </c>
      <c r="P14" s="7" t="s">
        <v>182</v>
      </c>
      <c r="Q14" s="16">
        <v>1</v>
      </c>
      <c r="R14" s="14" t="s">
        <v>77</v>
      </c>
      <c r="S14" s="5" t="s">
        <v>134</v>
      </c>
      <c r="T14" s="6" t="s">
        <v>188</v>
      </c>
      <c r="U14" s="6" t="s">
        <v>136</v>
      </c>
      <c r="V14" s="7" t="s">
        <v>169</v>
      </c>
      <c r="W14" s="16">
        <v>1</v>
      </c>
      <c r="X14" s="44" t="s">
        <v>78</v>
      </c>
      <c r="Y14" s="1"/>
      <c r="Z14" s="1"/>
      <c r="AA14" s="1"/>
      <c r="AB14" s="1"/>
      <c r="AC14" s="1"/>
      <c r="AD14" s="1"/>
      <c r="AE14" s="1"/>
      <c r="AF14" s="1"/>
    </row>
    <row r="15" spans="1:32" ht="16.5" customHeight="1" thickBot="1">
      <c r="A15" s="4"/>
      <c r="B15" s="140"/>
      <c r="C15" s="105" t="s">
        <v>79</v>
      </c>
      <c r="D15" s="25">
        <v>558</v>
      </c>
      <c r="E15" s="26" t="s">
        <v>96</v>
      </c>
      <c r="F15" s="27">
        <v>1116</v>
      </c>
      <c r="G15" s="33">
        <f t="shared" si="1"/>
        <v>50</v>
      </c>
      <c r="H15" s="26" t="s">
        <v>96</v>
      </c>
      <c r="I15" s="34">
        <f t="shared" si="2"/>
        <v>100</v>
      </c>
      <c r="J15" s="14" t="s">
        <v>73</v>
      </c>
      <c r="K15" s="15">
        <v>75.65</v>
      </c>
      <c r="L15" s="120">
        <f t="shared" si="0"/>
        <v>872.0763888888889</v>
      </c>
      <c r="M15" s="5" t="s">
        <v>134</v>
      </c>
      <c r="N15" s="6" t="s">
        <v>188</v>
      </c>
      <c r="O15" s="6" t="s">
        <v>136</v>
      </c>
      <c r="P15" s="7" t="s">
        <v>183</v>
      </c>
      <c r="Q15" s="16">
        <v>1</v>
      </c>
      <c r="R15" s="14" t="s">
        <v>80</v>
      </c>
      <c r="S15" s="5" t="s">
        <v>134</v>
      </c>
      <c r="T15" s="6" t="s">
        <v>188</v>
      </c>
      <c r="U15" s="6" t="s">
        <v>136</v>
      </c>
      <c r="V15" s="7" t="s">
        <v>170</v>
      </c>
      <c r="W15" s="16">
        <v>1</v>
      </c>
      <c r="X15" s="44" t="s">
        <v>81</v>
      </c>
      <c r="Y15" s="1"/>
      <c r="Z15" s="1"/>
      <c r="AA15" s="1"/>
      <c r="AB15" s="1"/>
      <c r="AC15" s="1"/>
      <c r="AD15" s="1"/>
      <c r="AE15" s="1"/>
      <c r="AF15" s="1"/>
    </row>
    <row r="16" spans="1:32" ht="16.5" customHeight="1" thickBot="1">
      <c r="A16" s="4"/>
      <c r="B16" s="140"/>
      <c r="C16" s="105" t="s">
        <v>82</v>
      </c>
      <c r="D16" s="25">
        <v>669</v>
      </c>
      <c r="E16" s="26" t="s">
        <v>96</v>
      </c>
      <c r="F16" s="27">
        <v>1451</v>
      </c>
      <c r="G16" s="33">
        <f t="shared" si="1"/>
        <v>59.9</v>
      </c>
      <c r="H16" s="26" t="s">
        <v>96</v>
      </c>
      <c r="I16" s="34">
        <f t="shared" si="2"/>
        <v>130</v>
      </c>
      <c r="J16" s="14" t="s">
        <v>73</v>
      </c>
      <c r="K16" s="15">
        <v>102</v>
      </c>
      <c r="L16" s="120">
        <f t="shared" si="0"/>
        <v>1175.8333333333333</v>
      </c>
      <c r="M16" s="5" t="s">
        <v>134</v>
      </c>
      <c r="N16" s="6" t="s">
        <v>188</v>
      </c>
      <c r="O16" s="6" t="s">
        <v>136</v>
      </c>
      <c r="P16" s="7" t="s">
        <v>172</v>
      </c>
      <c r="Q16" s="16">
        <v>1</v>
      </c>
      <c r="R16" s="14" t="s">
        <v>83</v>
      </c>
      <c r="S16" s="5" t="s">
        <v>134</v>
      </c>
      <c r="T16" s="6" t="s">
        <v>188</v>
      </c>
      <c r="U16" s="6" t="s">
        <v>136</v>
      </c>
      <c r="V16" s="7" t="s">
        <v>182</v>
      </c>
      <c r="W16" s="16">
        <v>1</v>
      </c>
      <c r="X16" s="44" t="s">
        <v>77</v>
      </c>
      <c r="Y16" s="1"/>
      <c r="Z16" s="1"/>
      <c r="AA16" s="1"/>
      <c r="AB16" s="1"/>
      <c r="AC16" s="1"/>
      <c r="AD16" s="1"/>
      <c r="AE16" s="1"/>
      <c r="AF16" s="1"/>
    </row>
    <row r="17" spans="1:32" ht="16.5" customHeight="1" thickBot="1">
      <c r="A17" s="4"/>
      <c r="B17" s="140"/>
      <c r="C17" s="105" t="s">
        <v>84</v>
      </c>
      <c r="D17" s="25">
        <v>725</v>
      </c>
      <c r="E17" s="26" t="s">
        <v>96</v>
      </c>
      <c r="F17" s="27">
        <v>2009</v>
      </c>
      <c r="G17" s="33">
        <f t="shared" si="1"/>
        <v>64.9</v>
      </c>
      <c r="H17" s="26" t="s">
        <v>96</v>
      </c>
      <c r="I17" s="34">
        <f t="shared" si="2"/>
        <v>180</v>
      </c>
      <c r="J17" s="14" t="s">
        <v>73</v>
      </c>
      <c r="K17" s="15">
        <v>128.37</v>
      </c>
      <c r="L17" s="120">
        <f t="shared" si="0"/>
        <v>1479.8208333333334</v>
      </c>
      <c r="M17" s="5" t="s">
        <v>134</v>
      </c>
      <c r="N17" s="6" t="s">
        <v>188</v>
      </c>
      <c r="O17" s="6" t="s">
        <v>136</v>
      </c>
      <c r="P17" s="7" t="s">
        <v>184</v>
      </c>
      <c r="Q17" s="16">
        <v>1</v>
      </c>
      <c r="R17" s="14" t="s">
        <v>85</v>
      </c>
      <c r="S17" s="5" t="s">
        <v>134</v>
      </c>
      <c r="T17" s="6" t="s">
        <v>188</v>
      </c>
      <c r="U17" s="6" t="s">
        <v>136</v>
      </c>
      <c r="V17" s="7" t="s">
        <v>182</v>
      </c>
      <c r="W17" s="16">
        <v>1</v>
      </c>
      <c r="X17" s="44" t="s">
        <v>77</v>
      </c>
      <c r="Y17" s="1"/>
      <c r="Z17" s="1"/>
      <c r="AA17" s="1"/>
      <c r="AB17" s="1"/>
      <c r="AC17" s="1"/>
      <c r="AD17" s="1"/>
      <c r="AE17" s="1"/>
      <c r="AF17" s="1"/>
    </row>
    <row r="18" spans="1:32" ht="16.5" customHeight="1" thickBot="1">
      <c r="A18" s="4"/>
      <c r="B18" s="140"/>
      <c r="C18" s="105" t="s">
        <v>86</v>
      </c>
      <c r="D18" s="25">
        <v>937</v>
      </c>
      <c r="E18" s="26" t="s">
        <v>96</v>
      </c>
      <c r="F18" s="27">
        <v>3170</v>
      </c>
      <c r="G18" s="33">
        <f t="shared" si="1"/>
        <v>83.9</v>
      </c>
      <c r="H18" s="26" t="s">
        <v>96</v>
      </c>
      <c r="I18" s="34">
        <f t="shared" si="2"/>
        <v>284</v>
      </c>
      <c r="J18" s="18" t="s">
        <v>73</v>
      </c>
      <c r="K18" s="17">
        <v>187.67</v>
      </c>
      <c r="L18" s="121">
        <f t="shared" si="0"/>
        <v>2163.4180555555554</v>
      </c>
      <c r="M18" s="5" t="s">
        <v>134</v>
      </c>
      <c r="N18" s="6" t="s">
        <v>188</v>
      </c>
      <c r="O18" s="6" t="s">
        <v>136</v>
      </c>
      <c r="P18" s="7" t="s">
        <v>184</v>
      </c>
      <c r="Q18" s="16">
        <v>1</v>
      </c>
      <c r="R18" s="18" t="s">
        <v>85</v>
      </c>
      <c r="S18" s="5" t="s">
        <v>134</v>
      </c>
      <c r="T18" s="6" t="s">
        <v>188</v>
      </c>
      <c r="U18" s="6" t="s">
        <v>136</v>
      </c>
      <c r="V18" s="7" t="s">
        <v>191</v>
      </c>
      <c r="W18" s="16">
        <v>2</v>
      </c>
      <c r="X18" s="45" t="s">
        <v>87</v>
      </c>
      <c r="Y18" s="1"/>
      <c r="Z18" s="1"/>
      <c r="AA18" s="1"/>
      <c r="AB18" s="1"/>
      <c r="AC18" s="1"/>
      <c r="AD18" s="1"/>
      <c r="AE18" s="1"/>
      <c r="AF18" s="1"/>
    </row>
    <row r="19" spans="1:32" ht="16.5" customHeight="1" thickBot="1">
      <c r="A19" s="4"/>
      <c r="B19" s="140"/>
      <c r="C19" s="105" t="s">
        <v>88</v>
      </c>
      <c r="D19" s="25">
        <v>1220</v>
      </c>
      <c r="E19" s="26" t="s">
        <v>96</v>
      </c>
      <c r="F19" s="27">
        <v>3460</v>
      </c>
      <c r="G19" s="33">
        <f t="shared" si="1"/>
        <v>109.3</v>
      </c>
      <c r="H19" s="26" t="s">
        <v>96</v>
      </c>
      <c r="I19" s="34">
        <f t="shared" si="2"/>
        <v>310</v>
      </c>
      <c r="J19" s="14" t="s">
        <v>73</v>
      </c>
      <c r="K19" s="15">
        <v>240.2</v>
      </c>
      <c r="L19" s="120">
        <f t="shared" si="0"/>
        <v>2768.972222222222</v>
      </c>
      <c r="M19" s="5" t="s">
        <v>134</v>
      </c>
      <c r="N19" s="6" t="s">
        <v>188</v>
      </c>
      <c r="O19" s="6" t="s">
        <v>136</v>
      </c>
      <c r="P19" s="7" t="s">
        <v>185</v>
      </c>
      <c r="Q19" s="16">
        <v>1</v>
      </c>
      <c r="R19" s="14" t="s">
        <v>89</v>
      </c>
      <c r="S19" s="5" t="s">
        <v>134</v>
      </c>
      <c r="T19" s="6" t="s">
        <v>188</v>
      </c>
      <c r="U19" s="6" t="s">
        <v>136</v>
      </c>
      <c r="V19" s="7" t="s">
        <v>172</v>
      </c>
      <c r="W19" s="16">
        <v>2</v>
      </c>
      <c r="X19" s="44" t="s">
        <v>83</v>
      </c>
      <c r="Y19" s="1"/>
      <c r="Z19" s="1"/>
      <c r="AA19" s="1"/>
      <c r="AB19" s="1"/>
      <c r="AC19" s="1"/>
      <c r="AD19" s="1"/>
      <c r="AE19" s="1"/>
      <c r="AF19" s="1"/>
    </row>
    <row r="20" spans="1:32" ht="16.5" customHeight="1" thickBot="1">
      <c r="A20" s="4"/>
      <c r="B20" s="141"/>
      <c r="C20" s="108" t="s">
        <v>90</v>
      </c>
      <c r="D20" s="28">
        <v>1284</v>
      </c>
      <c r="E20" s="29" t="s">
        <v>96</v>
      </c>
      <c r="F20" s="30">
        <v>3907</v>
      </c>
      <c r="G20" s="35">
        <f t="shared" si="1"/>
        <v>115</v>
      </c>
      <c r="H20" s="29" t="s">
        <v>96</v>
      </c>
      <c r="I20" s="36">
        <f t="shared" si="2"/>
        <v>350</v>
      </c>
      <c r="J20" s="19" t="s">
        <v>73</v>
      </c>
      <c r="K20" s="20">
        <v>286.3</v>
      </c>
      <c r="L20" s="124">
        <f t="shared" si="0"/>
        <v>3300.402777777778</v>
      </c>
      <c r="M20" s="40" t="s">
        <v>134</v>
      </c>
      <c r="N20" s="41" t="s">
        <v>188</v>
      </c>
      <c r="O20" s="41" t="s">
        <v>136</v>
      </c>
      <c r="P20" s="42" t="s">
        <v>186</v>
      </c>
      <c r="Q20" s="21">
        <v>1</v>
      </c>
      <c r="R20" s="19" t="s">
        <v>91</v>
      </c>
      <c r="S20" s="40" t="s">
        <v>134</v>
      </c>
      <c r="T20" s="41" t="s">
        <v>188</v>
      </c>
      <c r="U20" s="41" t="s">
        <v>136</v>
      </c>
      <c r="V20" s="42" t="s">
        <v>189</v>
      </c>
      <c r="W20" s="21">
        <v>2</v>
      </c>
      <c r="X20" s="46" t="s">
        <v>92</v>
      </c>
      <c r="Y20" s="1"/>
      <c r="Z20" s="1"/>
      <c r="AA20" s="1"/>
      <c r="AB20" s="1"/>
      <c r="AC20" s="1"/>
      <c r="AD20" s="1"/>
      <c r="AE20" s="1"/>
      <c r="AF20" s="1"/>
    </row>
    <row r="21" ht="13.5" customHeight="1" thickTop="1">
      <c r="A21" s="4"/>
    </row>
    <row r="22" ht="13.5" customHeight="1">
      <c r="A22" s="4"/>
    </row>
    <row r="23" ht="13.5" customHeight="1">
      <c r="A23" s="4"/>
    </row>
    <row r="24" ht="13.5" customHeight="1">
      <c r="A24" s="4"/>
    </row>
    <row r="25" ht="13.5" customHeight="1">
      <c r="A25" s="4"/>
    </row>
    <row r="26" ht="13.5" customHeight="1">
      <c r="A26" s="4"/>
    </row>
    <row r="27" ht="13.5" customHeight="1">
      <c r="A27" s="4"/>
    </row>
    <row r="28" ht="13.5" customHeight="1">
      <c r="A28" s="4"/>
    </row>
    <row r="29" ht="13.5" customHeight="1">
      <c r="A29" s="4"/>
    </row>
    <row r="30" ht="13.5" customHeight="1">
      <c r="A30" s="4"/>
    </row>
    <row r="31" ht="13.5" customHeight="1">
      <c r="A31" s="4"/>
    </row>
    <row r="32" ht="13.5" customHeight="1">
      <c r="A32" s="4"/>
    </row>
    <row r="33" ht="13.5" customHeight="1">
      <c r="A33" s="4"/>
    </row>
    <row r="34" ht="13.5" customHeight="1">
      <c r="A34" s="4"/>
    </row>
    <row r="35" ht="13.5" customHeight="1">
      <c r="A35" s="4"/>
    </row>
    <row r="36" ht="13.5" customHeight="1">
      <c r="A36" s="4"/>
    </row>
    <row r="37" ht="13.5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</sheetData>
  <sheetProtection selectLockedCells="1" selectUnlockedCells="1"/>
  <mergeCells count="13">
    <mergeCell ref="G5:I5"/>
    <mergeCell ref="B6:B9"/>
    <mergeCell ref="B10:B20"/>
    <mergeCell ref="M5:P5"/>
    <mergeCell ref="S5:V5"/>
    <mergeCell ref="C2:X2"/>
    <mergeCell ref="D3:I3"/>
    <mergeCell ref="K3:L3"/>
    <mergeCell ref="M3:R3"/>
    <mergeCell ref="S3:X3"/>
    <mergeCell ref="D4:I4"/>
    <mergeCell ref="K4:L4"/>
    <mergeCell ref="D5:F5"/>
  </mergeCells>
  <printOptions/>
  <pageMargins left="0.7874015748031497" right="0.1968503937007874" top="0.3937007874015748" bottom="0.3937007874015748" header="0.11811023622047245" footer="0.11811023622047245"/>
  <pageSetup horizontalDpi="300" verticalDpi="300" orientation="landscape" paperSize="9" scale="82"/>
  <headerFooter alignWithMargins="0">
    <oddFooter>&amp;L&amp;"Arial,Corsivo"&amp;8 03/2013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40"/>
  <sheetViews>
    <sheetView workbookViewId="0" topLeftCell="A1">
      <selection activeCell="K22" sqref="K22"/>
    </sheetView>
  </sheetViews>
  <sheetFormatPr defaultColWidth="9.00390625" defaultRowHeight="13.5" customHeight="1"/>
  <cols>
    <col min="1" max="1" width="2.140625" style="0" customWidth="1"/>
    <col min="2" max="3" width="3.8515625" style="0" customWidth="1"/>
    <col min="4" max="4" width="19.8515625" style="1" customWidth="1"/>
    <col min="5" max="5" width="5.421875" style="1" bestFit="1" customWidth="1"/>
    <col min="6" max="6" width="2.28125" style="1" customWidth="1"/>
    <col min="7" max="7" width="5.421875" style="1" bestFit="1" customWidth="1"/>
    <col min="8" max="8" width="5.28125" style="1" customWidth="1"/>
    <col min="9" max="9" width="2.28125" style="1" customWidth="1"/>
    <col min="10" max="10" width="5.28125" style="1" customWidth="1"/>
    <col min="11" max="11" width="10.28125" style="1" customWidth="1"/>
    <col min="12" max="13" width="8.140625" style="1" customWidth="1"/>
    <col min="14" max="14" width="9.8515625" style="1" customWidth="1"/>
    <col min="15" max="15" width="4.00390625" style="1" bestFit="1" customWidth="1"/>
    <col min="16" max="16" width="3.28125" style="1" bestFit="1" customWidth="1"/>
    <col min="17" max="17" width="9.140625" style="1" bestFit="1" customWidth="1"/>
    <col min="18" max="18" width="5.00390625" style="1" customWidth="1"/>
    <col min="19" max="19" width="12.421875" style="1" customWidth="1"/>
    <col min="20" max="20" width="9.8515625" style="1" customWidth="1"/>
    <col min="21" max="21" width="4.00390625" style="1" bestFit="1" customWidth="1"/>
    <col min="22" max="22" width="3.28125" style="1" bestFit="1" customWidth="1"/>
    <col min="23" max="23" width="9.140625" style="1" bestFit="1" customWidth="1"/>
    <col min="24" max="24" width="5.00390625" style="1" customWidth="1"/>
    <col min="25" max="25" width="12.421875" style="1" customWidth="1"/>
  </cols>
  <sheetData>
    <row r="1" ht="3" customHeight="1" thickBot="1"/>
    <row r="2" spans="4:25" ht="30" customHeight="1" thickTop="1">
      <c r="D2" s="150" t="s">
        <v>220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</row>
    <row r="3" spans="4:25" s="4" customFormat="1" ht="16.5" customHeight="1">
      <c r="D3" s="101" t="s">
        <v>209</v>
      </c>
      <c r="E3" s="134" t="s">
        <v>211</v>
      </c>
      <c r="F3" s="134"/>
      <c r="G3" s="134"/>
      <c r="H3" s="134"/>
      <c r="I3" s="134"/>
      <c r="J3" s="134"/>
      <c r="K3" s="2" t="s">
        <v>203</v>
      </c>
      <c r="L3" s="128" t="s">
        <v>212</v>
      </c>
      <c r="M3" s="129"/>
      <c r="N3" s="128" t="s">
        <v>215</v>
      </c>
      <c r="O3" s="138"/>
      <c r="P3" s="138"/>
      <c r="Q3" s="138"/>
      <c r="R3" s="138"/>
      <c r="S3" s="129"/>
      <c r="T3" s="128" t="s">
        <v>216</v>
      </c>
      <c r="U3" s="138"/>
      <c r="V3" s="138"/>
      <c r="W3" s="138"/>
      <c r="X3" s="138"/>
      <c r="Y3" s="139"/>
    </row>
    <row r="4" spans="4:25" s="4" customFormat="1" ht="16.5" customHeight="1">
      <c r="D4" s="102" t="s">
        <v>210</v>
      </c>
      <c r="E4" s="143" t="s">
        <v>210</v>
      </c>
      <c r="F4" s="143"/>
      <c r="G4" s="143"/>
      <c r="H4" s="143"/>
      <c r="I4" s="143"/>
      <c r="J4" s="143"/>
      <c r="K4" s="3" t="s">
        <v>204</v>
      </c>
      <c r="L4" s="130" t="s">
        <v>213</v>
      </c>
      <c r="M4" s="131"/>
      <c r="N4" s="8"/>
      <c r="O4" s="9"/>
      <c r="P4" s="9"/>
      <c r="Q4" s="9"/>
      <c r="R4" s="9"/>
      <c r="S4" s="10"/>
      <c r="T4" s="8"/>
      <c r="U4" s="9"/>
      <c r="V4" s="9"/>
      <c r="W4" s="9"/>
      <c r="X4" s="9"/>
      <c r="Y4" s="51"/>
    </row>
    <row r="5" spans="4:25" s="4" customFormat="1" ht="16.5" customHeight="1" thickBot="1">
      <c r="D5" s="103"/>
      <c r="E5" s="132" t="s">
        <v>205</v>
      </c>
      <c r="F5" s="132"/>
      <c r="G5" s="132"/>
      <c r="H5" s="133" t="s">
        <v>206</v>
      </c>
      <c r="I5" s="133"/>
      <c r="J5" s="133"/>
      <c r="K5" s="49" t="s">
        <v>207</v>
      </c>
      <c r="L5" s="53" t="s">
        <v>206</v>
      </c>
      <c r="M5" s="118" t="s">
        <v>205</v>
      </c>
      <c r="N5" s="144" t="s">
        <v>209</v>
      </c>
      <c r="O5" s="145"/>
      <c r="P5" s="145"/>
      <c r="Q5" s="146"/>
      <c r="R5" s="50" t="s">
        <v>214</v>
      </c>
      <c r="S5" s="52" t="s">
        <v>202</v>
      </c>
      <c r="T5" s="144" t="s">
        <v>209</v>
      </c>
      <c r="U5" s="145"/>
      <c r="V5" s="145"/>
      <c r="W5" s="146"/>
      <c r="X5" s="50" t="s">
        <v>214</v>
      </c>
      <c r="Y5" s="54" t="s">
        <v>202</v>
      </c>
    </row>
    <row r="6" spans="2:25" s="4" customFormat="1" ht="16.5" customHeight="1" thickBot="1" thickTop="1">
      <c r="B6" s="153" t="s">
        <v>221</v>
      </c>
      <c r="C6" s="159" t="s">
        <v>225</v>
      </c>
      <c r="D6" s="104" t="s">
        <v>49</v>
      </c>
      <c r="E6" s="22">
        <v>38.5</v>
      </c>
      <c r="F6" s="23" t="s">
        <v>96</v>
      </c>
      <c r="G6" s="24">
        <v>66.8</v>
      </c>
      <c r="H6" s="31">
        <f aca="true" t="shared" si="0" ref="H6:H17">ROUND(E6*860/10200,1)</f>
        <v>3.2</v>
      </c>
      <c r="I6" s="23" t="s">
        <v>96</v>
      </c>
      <c r="J6" s="32">
        <f aca="true" t="shared" si="1" ref="J6:J17">ROUND(G6*860/10200,1)</f>
        <v>5.6</v>
      </c>
      <c r="K6" s="11">
        <v>12</v>
      </c>
      <c r="L6" s="12">
        <v>4.58</v>
      </c>
      <c r="M6" s="119">
        <f>L6*42.7/3.6</f>
        <v>54.32388888888889</v>
      </c>
      <c r="N6" s="37" t="s">
        <v>134</v>
      </c>
      <c r="O6" s="38" t="s">
        <v>139</v>
      </c>
      <c r="P6" s="38" t="s">
        <v>130</v>
      </c>
      <c r="Q6" s="39" t="s">
        <v>164</v>
      </c>
      <c r="R6" s="13">
        <v>1</v>
      </c>
      <c r="S6" s="11" t="s">
        <v>50</v>
      </c>
      <c r="T6" s="37"/>
      <c r="U6" s="38"/>
      <c r="V6" s="38"/>
      <c r="W6" s="39"/>
      <c r="X6" s="13"/>
      <c r="Y6" s="43"/>
    </row>
    <row r="7" spans="2:25" s="4" customFormat="1" ht="16.5" customHeight="1" thickBot="1">
      <c r="B7" s="154"/>
      <c r="C7" s="160"/>
      <c r="D7" s="105" t="s">
        <v>51</v>
      </c>
      <c r="E7" s="25">
        <v>58.4</v>
      </c>
      <c r="F7" s="26" t="s">
        <v>96</v>
      </c>
      <c r="G7" s="27">
        <v>103</v>
      </c>
      <c r="H7" s="33">
        <f>ROUND(E7*860/10200,1)</f>
        <v>4.9</v>
      </c>
      <c r="I7" s="26" t="s">
        <v>96</v>
      </c>
      <c r="J7" s="34">
        <f>ROUND(G7*860/10200,1)</f>
        <v>8.7</v>
      </c>
      <c r="K7" s="14">
        <v>12</v>
      </c>
      <c r="L7" s="15">
        <v>6.87</v>
      </c>
      <c r="M7" s="120">
        <f>L7*42.7/3.6</f>
        <v>81.48583333333335</v>
      </c>
      <c r="N7" s="5" t="s">
        <v>134</v>
      </c>
      <c r="O7" s="6" t="s">
        <v>139</v>
      </c>
      <c r="P7" s="6" t="s">
        <v>130</v>
      </c>
      <c r="Q7" s="7" t="s">
        <v>165</v>
      </c>
      <c r="R7" s="16">
        <v>1</v>
      </c>
      <c r="S7" s="14" t="s">
        <v>52</v>
      </c>
      <c r="T7" s="59"/>
      <c r="U7" s="60"/>
      <c r="V7" s="60"/>
      <c r="W7" s="61"/>
      <c r="X7" s="62"/>
      <c r="Y7" s="68"/>
    </row>
    <row r="8" spans="2:25" s="4" customFormat="1" ht="16.5" customHeight="1" thickBot="1">
      <c r="B8" s="154"/>
      <c r="C8" s="160"/>
      <c r="D8" s="105" t="s">
        <v>53</v>
      </c>
      <c r="E8" s="25">
        <v>80</v>
      </c>
      <c r="F8" s="26" t="s">
        <v>96</v>
      </c>
      <c r="G8" s="27">
        <v>230</v>
      </c>
      <c r="H8" s="33">
        <f>ROUND(E8*860/10200,1)</f>
        <v>6.7</v>
      </c>
      <c r="I8" s="26" t="s">
        <v>96</v>
      </c>
      <c r="J8" s="34">
        <f>ROUND(G8*860/10200,1)</f>
        <v>19.4</v>
      </c>
      <c r="K8" s="14">
        <v>12</v>
      </c>
      <c r="L8" s="15">
        <v>12.49</v>
      </c>
      <c r="M8" s="120">
        <f>L8*42.7/3.6</f>
        <v>148.1452777777778</v>
      </c>
      <c r="N8" s="5" t="s">
        <v>134</v>
      </c>
      <c r="O8" s="6" t="s">
        <v>135</v>
      </c>
      <c r="P8" s="6" t="s">
        <v>136</v>
      </c>
      <c r="Q8" s="7" t="s">
        <v>152</v>
      </c>
      <c r="R8" s="16">
        <v>1</v>
      </c>
      <c r="S8" s="14" t="s">
        <v>54</v>
      </c>
      <c r="T8" s="5"/>
      <c r="U8" s="6"/>
      <c r="V8" s="6"/>
      <c r="W8" s="7"/>
      <c r="X8" s="16"/>
      <c r="Y8" s="44"/>
    </row>
    <row r="9" spans="2:25" s="4" customFormat="1" ht="16.5" customHeight="1" thickBot="1">
      <c r="B9" s="154"/>
      <c r="C9" s="160"/>
      <c r="D9" s="116"/>
      <c r="E9" s="85"/>
      <c r="F9" s="83"/>
      <c r="G9" s="86"/>
      <c r="H9" s="85"/>
      <c r="I9" s="83"/>
      <c r="J9" s="86"/>
      <c r="K9" s="67"/>
      <c r="L9" s="87"/>
      <c r="M9" s="122"/>
      <c r="N9" s="63"/>
      <c r="O9" s="64"/>
      <c r="P9" s="64"/>
      <c r="Q9" s="65"/>
      <c r="R9" s="66"/>
      <c r="S9" s="67"/>
      <c r="T9" s="63"/>
      <c r="U9" s="64"/>
      <c r="V9" s="64"/>
      <c r="W9" s="65"/>
      <c r="X9" s="66"/>
      <c r="Y9" s="88"/>
    </row>
    <row r="10" spans="2:25" s="4" customFormat="1" ht="16.5" customHeight="1" thickBot="1">
      <c r="B10" s="154"/>
      <c r="C10" s="160" t="s">
        <v>223</v>
      </c>
      <c r="D10" s="107" t="s">
        <v>194</v>
      </c>
      <c r="E10" s="112">
        <v>130</v>
      </c>
      <c r="F10" s="117" t="s">
        <v>96</v>
      </c>
      <c r="G10" s="114">
        <v>340</v>
      </c>
      <c r="H10" s="92">
        <f t="shared" si="0"/>
        <v>11</v>
      </c>
      <c r="I10" s="90" t="s">
        <v>96</v>
      </c>
      <c r="J10" s="93">
        <f t="shared" si="1"/>
        <v>28.7</v>
      </c>
      <c r="K10" s="94" t="s">
        <v>55</v>
      </c>
      <c r="L10" s="95">
        <v>19.23</v>
      </c>
      <c r="M10" s="123">
        <f aca="true" t="shared" si="2" ref="M10:M17">L10*42.7/3.6</f>
        <v>228.0891666666667</v>
      </c>
      <c r="N10" s="96" t="s">
        <v>134</v>
      </c>
      <c r="O10" s="97" t="s">
        <v>135</v>
      </c>
      <c r="P10" s="97" t="s">
        <v>136</v>
      </c>
      <c r="Q10" s="98" t="s">
        <v>153</v>
      </c>
      <c r="R10" s="99">
        <v>1</v>
      </c>
      <c r="S10" s="94" t="s">
        <v>56</v>
      </c>
      <c r="T10" s="96"/>
      <c r="U10" s="97"/>
      <c r="V10" s="97"/>
      <c r="W10" s="98"/>
      <c r="X10" s="99"/>
      <c r="Y10" s="100"/>
    </row>
    <row r="11" spans="2:25" s="4" customFormat="1" ht="16.5" customHeight="1" thickBot="1">
      <c r="B11" s="154"/>
      <c r="C11" s="160"/>
      <c r="D11" s="105" t="s">
        <v>199</v>
      </c>
      <c r="E11" s="109">
        <v>200</v>
      </c>
      <c r="F11" s="115" t="s">
        <v>96</v>
      </c>
      <c r="G11" s="111">
        <v>500</v>
      </c>
      <c r="H11" s="33">
        <f t="shared" si="0"/>
        <v>16.9</v>
      </c>
      <c r="I11" s="26"/>
      <c r="J11" s="34">
        <f t="shared" si="1"/>
        <v>42.2</v>
      </c>
      <c r="K11" s="14" t="s">
        <v>19</v>
      </c>
      <c r="L11" s="15">
        <v>29.14</v>
      </c>
      <c r="M11" s="120">
        <f t="shared" si="2"/>
        <v>345.6327777777778</v>
      </c>
      <c r="N11" s="5" t="s">
        <v>134</v>
      </c>
      <c r="O11" s="6" t="s">
        <v>135</v>
      </c>
      <c r="P11" s="6" t="s">
        <v>136</v>
      </c>
      <c r="Q11" s="7" t="s">
        <v>146</v>
      </c>
      <c r="R11" s="16">
        <v>1</v>
      </c>
      <c r="S11" s="14" t="s">
        <v>59</v>
      </c>
      <c r="T11" s="5" t="s">
        <v>134</v>
      </c>
      <c r="U11" s="6" t="s">
        <v>135</v>
      </c>
      <c r="V11" s="6" t="s">
        <v>136</v>
      </c>
      <c r="W11" s="7" t="s">
        <v>146</v>
      </c>
      <c r="X11" s="16">
        <v>1</v>
      </c>
      <c r="Y11" s="44" t="s">
        <v>59</v>
      </c>
    </row>
    <row r="12" spans="2:25" s="4" customFormat="1" ht="16.5" customHeight="1" thickBot="1">
      <c r="B12" s="154"/>
      <c r="C12" s="160"/>
      <c r="D12" s="105" t="s">
        <v>195</v>
      </c>
      <c r="E12" s="25">
        <v>350</v>
      </c>
      <c r="F12" s="113" t="s">
        <v>96</v>
      </c>
      <c r="G12" s="27">
        <v>850</v>
      </c>
      <c r="H12" s="33">
        <f t="shared" si="0"/>
        <v>29.5</v>
      </c>
      <c r="I12" s="26" t="s">
        <v>96</v>
      </c>
      <c r="J12" s="34">
        <f t="shared" si="1"/>
        <v>71.7</v>
      </c>
      <c r="K12" s="14" t="s">
        <v>19</v>
      </c>
      <c r="L12" s="15">
        <v>54.08</v>
      </c>
      <c r="M12" s="120">
        <f t="shared" si="2"/>
        <v>641.4488888888889</v>
      </c>
      <c r="N12" s="5" t="s">
        <v>137</v>
      </c>
      <c r="O12" s="6" t="s">
        <v>138</v>
      </c>
      <c r="P12" s="6" t="s">
        <v>136</v>
      </c>
      <c r="Q12" s="7" t="s">
        <v>167</v>
      </c>
      <c r="R12" s="16">
        <v>1</v>
      </c>
      <c r="S12" s="14" t="s">
        <v>58</v>
      </c>
      <c r="T12" s="5" t="s">
        <v>134</v>
      </c>
      <c r="U12" s="6" t="s">
        <v>135</v>
      </c>
      <c r="V12" s="6" t="s">
        <v>136</v>
      </c>
      <c r="W12" s="7" t="s">
        <v>146</v>
      </c>
      <c r="X12" s="16">
        <v>1</v>
      </c>
      <c r="Y12" s="44" t="s">
        <v>59</v>
      </c>
    </row>
    <row r="13" spans="2:25" s="4" customFormat="1" ht="16.5" customHeight="1" thickBot="1">
      <c r="B13" s="154"/>
      <c r="C13" s="160"/>
      <c r="D13" s="105" t="s">
        <v>197</v>
      </c>
      <c r="E13" s="25">
        <v>4500</v>
      </c>
      <c r="F13" s="115" t="s">
        <v>96</v>
      </c>
      <c r="G13" s="27">
        <v>1200</v>
      </c>
      <c r="H13" s="33">
        <f t="shared" si="0"/>
        <v>379.4</v>
      </c>
      <c r="I13" s="26"/>
      <c r="J13" s="34">
        <f t="shared" si="1"/>
        <v>101.2</v>
      </c>
      <c r="K13" s="14" t="s">
        <v>19</v>
      </c>
      <c r="L13" s="15">
        <v>75</v>
      </c>
      <c r="M13" s="120">
        <f t="shared" si="2"/>
        <v>889.5833333333333</v>
      </c>
      <c r="N13" s="5" t="s">
        <v>137</v>
      </c>
      <c r="O13" s="6" t="s">
        <v>138</v>
      </c>
      <c r="P13" s="6" t="s">
        <v>136</v>
      </c>
      <c r="Q13" s="7" t="s">
        <v>175</v>
      </c>
      <c r="R13" s="16">
        <v>1</v>
      </c>
      <c r="S13" s="14" t="s">
        <v>32</v>
      </c>
      <c r="T13" s="5" t="s">
        <v>134</v>
      </c>
      <c r="U13" s="6" t="s">
        <v>135</v>
      </c>
      <c r="V13" s="6" t="s">
        <v>136</v>
      </c>
      <c r="W13" s="7" t="s">
        <v>167</v>
      </c>
      <c r="X13" s="16">
        <v>1</v>
      </c>
      <c r="Y13" s="44" t="s">
        <v>37</v>
      </c>
    </row>
    <row r="14" spans="2:25" s="4" customFormat="1" ht="16.5" customHeight="1" thickBot="1">
      <c r="B14" s="154"/>
      <c r="C14" s="160"/>
      <c r="D14" s="105" t="s">
        <v>196</v>
      </c>
      <c r="E14" s="25">
        <v>550</v>
      </c>
      <c r="F14" s="113" t="s">
        <v>96</v>
      </c>
      <c r="G14" s="27">
        <v>1600</v>
      </c>
      <c r="H14" s="33">
        <f>ROUND(E14*860/10200,1)</f>
        <v>46.4</v>
      </c>
      <c r="I14" s="26" t="s">
        <v>96</v>
      </c>
      <c r="J14" s="34">
        <f>ROUND(G14*860/10200,1)</f>
        <v>134.9</v>
      </c>
      <c r="K14" s="14" t="s">
        <v>19</v>
      </c>
      <c r="L14" s="15">
        <v>93.66</v>
      </c>
      <c r="M14" s="120">
        <f t="shared" si="2"/>
        <v>1110.9116666666666</v>
      </c>
      <c r="N14" s="5" t="s">
        <v>134</v>
      </c>
      <c r="O14" s="6" t="s">
        <v>140</v>
      </c>
      <c r="P14" s="6" t="s">
        <v>136</v>
      </c>
      <c r="Q14" s="7" t="s">
        <v>157</v>
      </c>
      <c r="R14" s="16">
        <v>1</v>
      </c>
      <c r="S14" s="14" t="s">
        <v>60</v>
      </c>
      <c r="T14" s="5" t="s">
        <v>134</v>
      </c>
      <c r="U14" s="6" t="s">
        <v>140</v>
      </c>
      <c r="V14" s="6" t="s">
        <v>136</v>
      </c>
      <c r="W14" s="7" t="s">
        <v>156</v>
      </c>
      <c r="X14" s="16">
        <v>1</v>
      </c>
      <c r="Y14" s="44" t="s">
        <v>61</v>
      </c>
    </row>
    <row r="15" spans="2:25" s="4" customFormat="1" ht="16.5" customHeight="1" thickBot="1">
      <c r="B15" s="154"/>
      <c r="C15" s="160"/>
      <c r="D15" s="105" t="s">
        <v>198</v>
      </c>
      <c r="E15" s="25">
        <v>700</v>
      </c>
      <c r="F15" s="110" t="s">
        <v>96</v>
      </c>
      <c r="G15" s="27">
        <v>2000</v>
      </c>
      <c r="H15" s="33">
        <f>ROUND(E15*860/10200,1)</f>
        <v>59</v>
      </c>
      <c r="I15" s="26"/>
      <c r="J15" s="34">
        <f>ROUND(G15*860/10200,1)</f>
        <v>168.6</v>
      </c>
      <c r="K15" s="14" t="s">
        <v>19</v>
      </c>
      <c r="L15" s="15">
        <v>116.6</v>
      </c>
      <c r="M15" s="120">
        <f t="shared" si="2"/>
        <v>1383.0055555555555</v>
      </c>
      <c r="N15" s="5" t="s">
        <v>137</v>
      </c>
      <c r="O15" s="6" t="s">
        <v>138</v>
      </c>
      <c r="P15" s="6" t="s">
        <v>136</v>
      </c>
      <c r="Q15" s="7" t="s">
        <v>200</v>
      </c>
      <c r="R15" s="16">
        <v>1</v>
      </c>
      <c r="S15" s="14" t="s">
        <v>201</v>
      </c>
      <c r="T15" s="5" t="s">
        <v>134</v>
      </c>
      <c r="U15" s="6" t="s">
        <v>135</v>
      </c>
      <c r="V15" s="6" t="s">
        <v>136</v>
      </c>
      <c r="W15" s="7" t="s">
        <v>176</v>
      </c>
      <c r="X15" s="16">
        <v>1</v>
      </c>
      <c r="Y15" s="44" t="s">
        <v>34</v>
      </c>
    </row>
    <row r="16" spans="2:25" s="4" customFormat="1" ht="16.5" customHeight="1" thickBot="1">
      <c r="B16" s="154"/>
      <c r="C16" s="160"/>
      <c r="D16" s="105" t="s">
        <v>62</v>
      </c>
      <c r="E16" s="25">
        <v>1127</v>
      </c>
      <c r="F16" s="26" t="s">
        <v>96</v>
      </c>
      <c r="G16" s="27">
        <v>3380</v>
      </c>
      <c r="H16" s="33">
        <f t="shared" si="0"/>
        <v>95</v>
      </c>
      <c r="I16" s="26" t="s">
        <v>96</v>
      </c>
      <c r="J16" s="34">
        <f t="shared" si="1"/>
        <v>285</v>
      </c>
      <c r="K16" s="14" t="s">
        <v>40</v>
      </c>
      <c r="L16" s="15">
        <v>168.26</v>
      </c>
      <c r="M16" s="120">
        <f t="shared" si="2"/>
        <v>1995.7505555555556</v>
      </c>
      <c r="N16" s="5" t="s">
        <v>137</v>
      </c>
      <c r="O16" s="6" t="s">
        <v>138</v>
      </c>
      <c r="P16" s="6" t="s">
        <v>136</v>
      </c>
      <c r="Q16" s="7" t="s">
        <v>168</v>
      </c>
      <c r="R16" s="16">
        <v>1</v>
      </c>
      <c r="S16" s="14" t="s">
        <v>63</v>
      </c>
      <c r="T16" s="5" t="s">
        <v>137</v>
      </c>
      <c r="U16" s="6" t="s">
        <v>138</v>
      </c>
      <c r="V16" s="6" t="s">
        <v>136</v>
      </c>
      <c r="W16" s="7" t="s">
        <v>166</v>
      </c>
      <c r="X16" s="16">
        <v>2</v>
      </c>
      <c r="Y16" s="44" t="s">
        <v>64</v>
      </c>
    </row>
    <row r="17" spans="2:25" s="4" customFormat="1" ht="16.5" customHeight="1" thickBot="1">
      <c r="B17" s="155"/>
      <c r="C17" s="161"/>
      <c r="D17" s="108" t="s">
        <v>65</v>
      </c>
      <c r="E17" s="28">
        <v>1304</v>
      </c>
      <c r="F17" s="29" t="s">
        <v>96</v>
      </c>
      <c r="G17" s="30">
        <v>3878</v>
      </c>
      <c r="H17" s="35">
        <f t="shared" si="0"/>
        <v>109.9</v>
      </c>
      <c r="I17" s="29" t="s">
        <v>96</v>
      </c>
      <c r="J17" s="36">
        <f t="shared" si="1"/>
        <v>327</v>
      </c>
      <c r="K17" s="19" t="s">
        <v>40</v>
      </c>
      <c r="L17" s="20">
        <v>221.14</v>
      </c>
      <c r="M17" s="124">
        <f t="shared" si="2"/>
        <v>2622.966111111111</v>
      </c>
      <c r="N17" s="40" t="s">
        <v>137</v>
      </c>
      <c r="O17" s="41" t="s">
        <v>138</v>
      </c>
      <c r="P17" s="41" t="s">
        <v>136</v>
      </c>
      <c r="Q17" s="42" t="s">
        <v>160</v>
      </c>
      <c r="R17" s="21">
        <v>1</v>
      </c>
      <c r="S17" s="19" t="s">
        <v>38</v>
      </c>
      <c r="T17" s="40" t="s">
        <v>137</v>
      </c>
      <c r="U17" s="41" t="s">
        <v>138</v>
      </c>
      <c r="V17" s="41" t="s">
        <v>136</v>
      </c>
      <c r="W17" s="42" t="s">
        <v>177</v>
      </c>
      <c r="X17" s="21">
        <v>2</v>
      </c>
      <c r="Y17" s="46" t="s">
        <v>39</v>
      </c>
    </row>
    <row r="18" spans="1:30" ht="16.5" customHeight="1" thickTop="1">
      <c r="A18" s="4"/>
      <c r="B18" s="156" t="s">
        <v>222</v>
      </c>
      <c r="C18" s="162" t="s">
        <v>224</v>
      </c>
      <c r="D18" s="104" t="s">
        <v>93</v>
      </c>
      <c r="E18" s="77">
        <v>348</v>
      </c>
      <c r="F18" s="23" t="s">
        <v>96</v>
      </c>
      <c r="G18" s="78">
        <v>916</v>
      </c>
      <c r="H18" s="55">
        <f>ROUND(E18*860/9600,1)</f>
        <v>31.2</v>
      </c>
      <c r="I18" s="23" t="s">
        <v>96</v>
      </c>
      <c r="J18" s="56">
        <f>ROUND(G18*860/9600,1)</f>
        <v>82.1</v>
      </c>
      <c r="K18" s="69" t="s">
        <v>73</v>
      </c>
      <c r="L18" s="70">
        <v>56</v>
      </c>
      <c r="M18" s="125">
        <f>L18*41.5/3.6</f>
        <v>645.5555555555555</v>
      </c>
      <c r="N18" s="37" t="s">
        <v>134</v>
      </c>
      <c r="O18" s="38" t="s">
        <v>188</v>
      </c>
      <c r="P18" s="38" t="s">
        <v>136</v>
      </c>
      <c r="Q18" s="39" t="s">
        <v>148</v>
      </c>
      <c r="R18" s="13">
        <v>1</v>
      </c>
      <c r="S18" s="11" t="s">
        <v>77</v>
      </c>
      <c r="T18" s="37" t="s">
        <v>134</v>
      </c>
      <c r="U18" s="38" t="s">
        <v>188</v>
      </c>
      <c r="V18" s="38" t="s">
        <v>136</v>
      </c>
      <c r="W18" s="39" t="s">
        <v>145</v>
      </c>
      <c r="X18" s="13">
        <v>1</v>
      </c>
      <c r="Y18" s="43" t="s">
        <v>78</v>
      </c>
      <c r="Z18" s="1"/>
      <c r="AA18" s="1"/>
      <c r="AB18" s="1"/>
      <c r="AC18" s="1"/>
      <c r="AD18" s="1"/>
    </row>
    <row r="19" spans="1:30" ht="16.5" customHeight="1">
      <c r="A19" s="4"/>
      <c r="B19" s="157"/>
      <c r="C19" s="163"/>
      <c r="D19" s="105" t="s">
        <v>94</v>
      </c>
      <c r="E19" s="71">
        <v>652</v>
      </c>
      <c r="F19" s="26" t="s">
        <v>96</v>
      </c>
      <c r="G19" s="72">
        <v>1364</v>
      </c>
      <c r="H19" s="57">
        <f>ROUND(E19*860/9600,1)</f>
        <v>58.4</v>
      </c>
      <c r="I19" s="26" t="s">
        <v>96</v>
      </c>
      <c r="J19" s="58">
        <f>ROUND(G19*860/9600,1)</f>
        <v>122.2</v>
      </c>
      <c r="K19" s="73" t="s">
        <v>70</v>
      </c>
      <c r="L19" s="74">
        <v>85.6</v>
      </c>
      <c r="M19" s="126">
        <f>L19*41.5/3.6</f>
        <v>986.7777777777776</v>
      </c>
      <c r="N19" s="5" t="s">
        <v>134</v>
      </c>
      <c r="O19" s="6" t="s">
        <v>188</v>
      </c>
      <c r="P19" s="6" t="s">
        <v>136</v>
      </c>
      <c r="Q19" s="7" t="s">
        <v>156</v>
      </c>
      <c r="R19" s="16">
        <v>1</v>
      </c>
      <c r="S19" s="14" t="s">
        <v>95</v>
      </c>
      <c r="T19" s="5" t="s">
        <v>134</v>
      </c>
      <c r="U19" s="6" t="s">
        <v>188</v>
      </c>
      <c r="V19" s="6" t="s">
        <v>136</v>
      </c>
      <c r="W19" s="7" t="s">
        <v>145</v>
      </c>
      <c r="X19" s="16">
        <v>1</v>
      </c>
      <c r="Y19" s="44" t="s">
        <v>78</v>
      </c>
      <c r="Z19" s="1"/>
      <c r="AA19" s="1"/>
      <c r="AB19" s="1"/>
      <c r="AC19" s="1"/>
      <c r="AD19" s="1"/>
    </row>
    <row r="20" spans="1:30" ht="16.5" customHeight="1">
      <c r="A20" s="4"/>
      <c r="B20" s="157"/>
      <c r="C20" s="163"/>
      <c r="D20" s="105"/>
      <c r="E20" s="71"/>
      <c r="F20" s="26"/>
      <c r="G20" s="72"/>
      <c r="H20" s="57"/>
      <c r="I20" s="26"/>
      <c r="J20" s="58"/>
      <c r="K20" s="73"/>
      <c r="L20" s="74"/>
      <c r="M20" s="126"/>
      <c r="N20" s="5"/>
      <c r="O20" s="6"/>
      <c r="P20" s="6"/>
      <c r="Q20" s="7"/>
      <c r="R20" s="16"/>
      <c r="S20" s="14"/>
      <c r="T20" s="5"/>
      <c r="U20" s="6"/>
      <c r="V20" s="6"/>
      <c r="W20" s="7"/>
      <c r="X20" s="16"/>
      <c r="Y20" s="44"/>
      <c r="Z20" s="1"/>
      <c r="AA20" s="1"/>
      <c r="AB20" s="1"/>
      <c r="AC20" s="1"/>
      <c r="AD20" s="1"/>
    </row>
    <row r="21" spans="1:30" ht="16.5" customHeight="1" thickBot="1">
      <c r="A21" s="4"/>
      <c r="B21" s="158"/>
      <c r="C21" s="164"/>
      <c r="D21" s="108"/>
      <c r="E21" s="75"/>
      <c r="F21" s="81"/>
      <c r="G21" s="76"/>
      <c r="H21" s="75"/>
      <c r="I21" s="81"/>
      <c r="J21" s="76"/>
      <c r="K21" s="79"/>
      <c r="L21" s="80"/>
      <c r="M21" s="127"/>
      <c r="N21" s="40"/>
      <c r="O21" s="41"/>
      <c r="P21" s="41"/>
      <c r="Q21" s="42"/>
      <c r="R21" s="21"/>
      <c r="S21" s="19"/>
      <c r="T21" s="40"/>
      <c r="U21" s="41"/>
      <c r="V21" s="41"/>
      <c r="W21" s="42"/>
      <c r="X21" s="19"/>
      <c r="Y21" s="46"/>
      <c r="Z21" s="1"/>
      <c r="AA21" s="1"/>
      <c r="AB21" s="1"/>
      <c r="AC21" s="1"/>
      <c r="AD21" s="1"/>
    </row>
    <row r="22" spans="4:26" s="4" customFormat="1" ht="13.5" customHeight="1" thickTop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/>
    </row>
    <row r="23" ht="13.5" customHeight="1">
      <c r="A23" s="4"/>
    </row>
    <row r="24" ht="13.5" customHeight="1">
      <c r="A24" s="4"/>
    </row>
    <row r="25" ht="13.5" customHeight="1">
      <c r="A25" s="4"/>
    </row>
    <row r="26" ht="13.5" customHeight="1">
      <c r="A26" s="4"/>
    </row>
    <row r="27" ht="13.5" customHeight="1">
      <c r="A27" s="4"/>
    </row>
    <row r="28" ht="13.5" customHeight="1">
      <c r="A28" s="4"/>
    </row>
    <row r="29" ht="13.5" customHeight="1">
      <c r="A29" s="4"/>
    </row>
    <row r="30" ht="13.5" customHeight="1">
      <c r="A30" s="4"/>
    </row>
    <row r="31" ht="13.5" customHeight="1">
      <c r="A31" s="4"/>
    </row>
    <row r="32" ht="13.5" customHeight="1">
      <c r="A32" s="4"/>
    </row>
    <row r="33" ht="13.5" customHeight="1">
      <c r="A33" s="4"/>
    </row>
    <row r="34" ht="13.5" customHeight="1">
      <c r="A34" s="4"/>
    </row>
    <row r="35" ht="13.5" customHeight="1">
      <c r="A35" s="4"/>
    </row>
    <row r="36" ht="13.5" customHeight="1">
      <c r="A36" s="4"/>
    </row>
    <row r="37" ht="13.5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</sheetData>
  <sheetProtection selectLockedCells="1" selectUnlockedCells="1"/>
  <mergeCells count="16">
    <mergeCell ref="H5:J5"/>
    <mergeCell ref="B6:B17"/>
    <mergeCell ref="B18:B21"/>
    <mergeCell ref="C6:C9"/>
    <mergeCell ref="C10:C17"/>
    <mergeCell ref="C18:C21"/>
    <mergeCell ref="N5:Q5"/>
    <mergeCell ref="T5:W5"/>
    <mergeCell ref="D2:Y2"/>
    <mergeCell ref="E3:J3"/>
    <mergeCell ref="L3:M3"/>
    <mergeCell ref="N3:S3"/>
    <mergeCell ref="T3:Y3"/>
    <mergeCell ref="E4:J4"/>
    <mergeCell ref="L4:M4"/>
    <mergeCell ref="E5:G5"/>
  </mergeCells>
  <printOptions/>
  <pageMargins left="0.7874015748031497" right="0.1968503937007874" top="0.3937007874015748" bottom="0.3937007874015748" header="0.11811023622047245" footer="0.11811023622047245"/>
  <pageSetup horizontalDpi="300" verticalDpi="300" orientation="landscape" paperSize="9" scale="82"/>
  <headerFooter alignWithMargins="0">
    <oddFooter>&amp;L&amp;"Arial,Corsivo"&amp;8 03/2013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YURIY MURAVIEV</cp:lastModifiedBy>
  <cp:lastPrinted>2013-11-25T14:03:52Z</cp:lastPrinted>
  <dcterms:created xsi:type="dcterms:W3CDTF">2013-12-06T11:54:30Z</dcterms:created>
  <dcterms:modified xsi:type="dcterms:W3CDTF">2013-12-06T11:56:29Z</dcterms:modified>
  <cp:category/>
  <cp:version/>
  <cp:contentType/>
  <cp:contentStatus/>
</cp:coreProperties>
</file>